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Cadastros" state="visible" r:id="rId5"/>
    <sheet sheetId="3" name="Agenda" state="visible" r:id="rId6"/>
    <sheet sheetId="4" name="Resumo" state="visible" r:id="rId7"/>
  </sheets>
  <calcPr calcId="171027" fullCalcOnLoad="1"/>
</workbook>
</file>

<file path=xl/sharedStrings.xml><?xml version="1.0" encoding="utf-8"?>
<sst xmlns="http://schemas.openxmlformats.org/spreadsheetml/2006/main" count="62" uniqueCount="54">
  <si>
    <t>Planilha de agendamento de clientes</t>
  </si>
  <si>
    <t>Modelo grátis do Salão Up · salaoup.com</t>
  </si>
  <si>
    <t>1. Na aba Cadastros, escreva os serviços com a duração em minutos e o preço, e os nomes de quem atende.</t>
  </si>
  <si>
    <t>2. Na aba Agenda, lance cada horário: data, hora de início, cliente, WhatsApp, serviço e profissional (os dois em lista).</t>
  </si>
  <si>
    <t>3. A hora de término e o valor saem sozinhos. Se o horário bater com outro da mesma profissional no mesmo dia, aparece "Horário ocupado" na coluna Aviso (horários cancelados ou com falta não contam: a vaga ficou livre para encaixe).</t>
  </si>
  <si>
    <t>4. Depois do atendimento, mude o Status para Concluído, Faltou ou Cancelado.</t>
  </si>
  <si>
    <t>5. Na aba Resumo, escolha o período e veja quantos horários foram marcados, concluídos, as faltas, a taxa de faltas e quanto entrou.</t>
  </si>
  <si>
    <t>Dica: digite a hora assim, 09:30. As linhas em cinza são exemplo: pode apagar e começar a usar.</t>
  </si>
  <si>
    <t>No Salão Up isso tudo é calculado sozinho a cada atendimento concluído. Conheça em salaoup.com</t>
  </si>
  <si>
    <t>Cadastros</t>
  </si>
  <si>
    <t>Serviços à esquerda, equipe à direita. Modelo grátis do Salão Up · salaoup.com</t>
  </si>
  <si>
    <t>Serviço</t>
  </si>
  <si>
    <t>Duração (min)</t>
  </si>
  <si>
    <t>Preço (R$)</t>
  </si>
  <si>
    <t/>
  </si>
  <si>
    <t>Quem atende</t>
  </si>
  <si>
    <t>Manicure (exemplo)</t>
  </si>
  <si>
    <t>Ana (exemplo)</t>
  </si>
  <si>
    <t>Pé e mão (exemplo)</t>
  </si>
  <si>
    <t>Bia (exemplo)</t>
  </si>
  <si>
    <t>Escova (exemplo)</t>
  </si>
  <si>
    <t>Agenda</t>
  </si>
  <si>
    <t>Um horário por linha. Termina, valor e aviso são calculados sozinhos. Modelo grátis do Salão Up · salaoup.com</t>
  </si>
  <si>
    <t>Data</t>
  </si>
  <si>
    <t>Início</t>
  </si>
  <si>
    <t>Cliente</t>
  </si>
  <si>
    <t>WhatsApp</t>
  </si>
  <si>
    <t>Profissional</t>
  </si>
  <si>
    <t>Duração</t>
  </si>
  <si>
    <t>Termina</t>
  </si>
  <si>
    <t>Valor (R$)</t>
  </si>
  <si>
    <t>Status</t>
  </si>
  <si>
    <t>Aviso</t>
  </si>
  <si>
    <t>Observações</t>
  </si>
  <si>
    <t>Carla (exemplo)</t>
  </si>
  <si>
    <t>(11) 99999-0001</t>
  </si>
  <si>
    <t>Concluído</t>
  </si>
  <si>
    <t>Paula (exemplo)</t>
  </si>
  <si>
    <t>(11) 99999-0002</t>
  </si>
  <si>
    <t>Confirmado</t>
  </si>
  <si>
    <t>Júlia (exemplo)</t>
  </si>
  <si>
    <t>(11) 99999-0003</t>
  </si>
  <si>
    <t>Faltou</t>
  </si>
  <si>
    <t>Resumo da agenda</t>
  </si>
  <si>
    <t>De</t>
  </si>
  <si>
    <t>Até</t>
  </si>
  <si>
    <t>No período</t>
  </si>
  <si>
    <t>Horários marcados</t>
  </si>
  <si>
    <t>Concluídos</t>
  </si>
  <si>
    <t>Faltas</t>
  </si>
  <si>
    <t>Cancelados</t>
  </si>
  <si>
    <t>Taxa de faltas</t>
  </si>
  <si>
    <t>Faturamento dos concluídos</t>
  </si>
  <si>
    <t>Falta demais? No Salão Up a confirmação e o lembrete saem sozinhos no WhatsApp. salaoup.com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</si>
</sst>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"/>
    <numFmt numFmtId="165" formatCode="dd/mm/yyyy"/>
    <numFmt numFmtId="166" formatCode="hh:mm"/>
  </numFmts>
  <fonts count="13" x14ac:knownFonts="1">
    <font>
      <color theme="1"/>
      <family val="2"/>
      <scheme val="minor"/>
      <sz val="11"/>
      <name val="Calibri"/>
    </font>
    <font>
      <b/>
      <color rgb="FF1D1530"/>
      <sz val="18"/>
    </font>
    <font>
      <b/>
      <color rgb="FFB8185A"/>
      <sz val="10"/>
    </font>
    <font>
      <color rgb="FF1D1530"/>
      <sz val="11"/>
    </font>
    <font>
      <b/>
      <u/>
      <color rgb="FFB8185A"/>
      <sz val="11"/>
    </font>
    <font>
      <b/>
      <color rgb="FF1D1530"/>
      <sz val="15"/>
      <name val="Calibri"/>
    </font>
    <font>
      <color rgb="FF8A8199"/>
      <sz val="9"/>
    </font>
    <font>
      <b/>
      <color rgb="FFFFFFFF"/>
    </font>
    <font>
      <i/>
      <color rgb="FF8A8199"/>
    </font>
    <font>
      <b/>
      <color rgb="FFB8185A"/>
    </font>
    <font>
      <b/>
      <color rgb="FF1D1530"/>
      <sz val="15"/>
    </font>
    <font>
      <b/>
    </font>
    <font>
      <b/>
      <u/>
      <color rgb="FFB8185A"/>
    </font>
  </fonts>
  <fills count="5">
    <fill>
      <patternFill patternType="none"/>
    </fill>
    <fill>
      <patternFill patternType="gray125"/>
    </fill>
    <fill>
      <patternFill patternType="solid">
        <fgColor rgb="FF1D1530"/>
      </patternFill>
    </fill>
    <fill>
      <patternFill patternType="solid">
        <fgColor rgb="FFFFFBFD"/>
      </patternFill>
    </fill>
    <fill>
      <patternFill patternType="solid">
        <fgColor rgb="FFFCEBF2"/>
      </patternFill>
    </fill>
  </fills>
  <borders count="2">
    <border>
      <left/>
      <right/>
      <top/>
      <bottom/>
      <diagonal/>
    </border>
    <border>
      <left style="thin">
        <color rgb="FFEADFE6"/>
      </left>
      <right style="thin">
        <color rgb="FFEADFE6"/>
      </right>
      <top style="thin">
        <color rgb="FFEADFE6"/>
      </top>
      <bottom style="thin">
        <color rgb="FFEADFE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/>
    <xf numFmtId="164" fontId="8" fillId="0" borderId="1" xfId="0" applyNumberFormat="1" applyFont="1" applyBorder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0" fillId="0" borderId="1" xfId="0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0" borderId="1" xfId="0" applyNumberFormat="1" applyBorder="1"/>
    <xf numFmtId="165" fontId="8" fillId="0" borderId="1" xfId="0" applyNumberFormat="1" applyFont="1" applyBorder="1"/>
    <xf numFmtId="166" fontId="8" fillId="0" borderId="1" xfId="0" applyNumberFormat="1" applyFont="1" applyBorder="1"/>
    <xf numFmtId="166" fontId="0" fillId="0" borderId="1" xfId="0" applyNumberFormat="1" applyBorder="1"/>
    <xf numFmtId="0" fontId="9" fillId="0" borderId="1" xfId="0" applyFont="1" applyBorder="1"/>
    <xf numFmtId="165" fontId="8" fillId="3" borderId="1" xfId="0" applyNumberFormat="1" applyFont="1" applyFill="1" applyBorder="1"/>
    <xf numFmtId="166" fontId="8" fillId="3" borderId="1" xfId="0" applyNumberFormat="1" applyFont="1" applyFill="1" applyBorder="1"/>
    <xf numFmtId="166" fontId="0" fillId="3" borderId="1" xfId="0" applyNumberFormat="1" applyFill="1" applyBorder="1"/>
    <xf numFmtId="0" fontId="9" fillId="3" borderId="1" xfId="0" applyFont="1" applyFill="1" applyBorder="1"/>
    <xf numFmtId="165" fontId="0" fillId="3" borderId="1" xfId="0" applyNumberFormat="1" applyFill="1" applyBorder="1"/>
    <xf numFmtId="165" fontId="0" fillId="0" borderId="1" xfId="0" applyNumberFormat="1" applyBorder="1"/>
    <xf numFmtId="0" fontId="10" fillId="0" borderId="0" xfId="0" applyFont="1"/>
    <xf numFmtId="165" fontId="0" fillId="4" borderId="1" xfId="0" applyNumberFormat="1" applyFill="1" applyBorder="1"/>
    <xf numFmtId="0" fontId="7" fillId="2" borderId="0" xfId="0" applyFont="1" applyFill="1"/>
    <xf numFmtId="0" fontId="0" fillId="2" borderId="0" xfId="0" applyFill="1"/>
    <xf numFmtId="0" fontId="11" fillId="4" borderId="1" xfId="0" applyFont="1" applyFill="1" applyBorder="1"/>
    <xf numFmtId="9" fontId="11" fillId="4" borderId="1" xfId="0" applyNumberFormat="1" applyFont="1" applyFill="1" applyBorder="1"/>
    <xf numFmtId="164" fontId="11" fillId="4" borderId="1" xfId="0" applyNumberFormat="1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laoup.com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ala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1530"/>
  </sheetPr>
  <dimension ref="B2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32" customHeight="1" spans="2:2" x14ac:dyDescent="0.25">
      <c r="B5" s="3" t="s">
        <v>2</v>
      </c>
    </row>
    <row r="6" ht="32" customHeight="1" spans="2:2" x14ac:dyDescent="0.25">
      <c r="B6" s="3" t="s">
        <v>3</v>
      </c>
    </row>
    <row r="7" ht="32" customHeight="1" spans="2:2" x14ac:dyDescent="0.25">
      <c r="B7" s="3" t="s">
        <v>4</v>
      </c>
    </row>
    <row r="8" ht="18" customHeight="1" spans="2:2" x14ac:dyDescent="0.25">
      <c r="B8" s="3" t="s">
        <v>5</v>
      </c>
    </row>
    <row r="9" ht="32" customHeight="1" spans="2:2" x14ac:dyDescent="0.25">
      <c r="B9" s="3" t="s">
        <v>6</v>
      </c>
    </row>
    <row r="10" ht="18" customHeight="1" spans="2:2" x14ac:dyDescent="0.25">
      <c r="B10" s="3" t="s">
        <v>7</v>
      </c>
    </row>
    <row r="12" spans="2:2" x14ac:dyDescent="0.25">
      <c r="B12" s="4" t="s">
        <v>8</v>
      </c>
    </row>
  </sheetData>
  <hyperlinks>
    <hyperlink ref="B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E1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3" customWidth="1"/>
    <col min="4" max="4" width="4" customWidth="1"/>
    <col min="5" max="5" width="24" customWidth="1"/>
  </cols>
  <sheetData>
    <row r="1" ht="26" customHeight="1" spans="1:5" x14ac:dyDescent="0.25">
      <c r="A1" s="5" t="s">
        <v>9</v>
      </c>
      <c r="B1" s="5"/>
      <c r="C1" s="5"/>
      <c r="D1" s="5"/>
      <c r="E1" s="5"/>
    </row>
    <row r="2" spans="1:5" x14ac:dyDescent="0.25">
      <c r="A2" s="6" t="s">
        <v>10</v>
      </c>
      <c r="B2" s="6"/>
      <c r="C2" s="6"/>
      <c r="D2" s="6"/>
      <c r="E2" s="6"/>
    </row>
    <row r="3" ht="22" customHeight="1" spans="1:5" x14ac:dyDescent="0.25">
      <c r="A3" s="7" t="s">
        <v>11</v>
      </c>
      <c r="B3" s="7" t="s">
        <v>12</v>
      </c>
      <c r="C3" s="7" t="s">
        <v>13</v>
      </c>
      <c r="D3" s="8" t="s">
        <v>14</v>
      </c>
      <c r="E3" s="7" t="s">
        <v>15</v>
      </c>
    </row>
    <row r="4" spans="1:5" x14ac:dyDescent="0.25">
      <c r="A4" s="9" t="s">
        <v>16</v>
      </c>
      <c r="B4" s="9">
        <v>45</v>
      </c>
      <c r="C4" s="10">
        <v>50</v>
      </c>
      <c r="E4" s="9" t="s">
        <v>17</v>
      </c>
    </row>
    <row r="5" spans="1:5" x14ac:dyDescent="0.25">
      <c r="A5" s="11" t="s">
        <v>18</v>
      </c>
      <c r="B5" s="11">
        <v>90</v>
      </c>
      <c r="C5" s="12">
        <v>85</v>
      </c>
      <c r="E5" s="9" t="s">
        <v>19</v>
      </c>
    </row>
    <row r="6" spans="1:5" x14ac:dyDescent="0.25">
      <c r="A6" s="9" t="s">
        <v>20</v>
      </c>
      <c r="B6" s="9">
        <v>50</v>
      </c>
      <c r="C6" s="10">
        <v>80</v>
      </c>
      <c r="E6" s="13"/>
    </row>
    <row r="7" spans="1:5" x14ac:dyDescent="0.25">
      <c r="A7" s="14"/>
      <c r="B7" s="14"/>
      <c r="C7" s="15"/>
      <c r="E7" s="13"/>
    </row>
    <row r="8" spans="1:5" x14ac:dyDescent="0.25">
      <c r="A8" s="13"/>
      <c r="B8" s="13"/>
      <c r="C8" s="16"/>
      <c r="E8" s="13"/>
    </row>
    <row r="9" spans="1:5" x14ac:dyDescent="0.25">
      <c r="A9" s="14"/>
      <c r="B9" s="14"/>
      <c r="C9" s="15"/>
      <c r="E9" s="13"/>
    </row>
    <row r="10" spans="1:5" x14ac:dyDescent="0.25">
      <c r="A10" s="13"/>
      <c r="B10" s="13"/>
      <c r="C10" s="16"/>
      <c r="E10" s="13"/>
    </row>
    <row r="11" spans="1:5" x14ac:dyDescent="0.25">
      <c r="A11" s="14"/>
      <c r="B11" s="14"/>
      <c r="C11" s="15"/>
      <c r="E11" s="13"/>
    </row>
    <row r="12" spans="1:5" x14ac:dyDescent="0.25">
      <c r="A12" s="13"/>
      <c r="B12" s="13"/>
      <c r="C12" s="16"/>
      <c r="E12" s="13"/>
    </row>
    <row r="13" spans="1:5" x14ac:dyDescent="0.25">
      <c r="A13" s="14"/>
      <c r="B13" s="14"/>
      <c r="C13" s="15"/>
      <c r="E13" s="13"/>
    </row>
    <row r="14" spans="1:5" x14ac:dyDescent="0.25">
      <c r="A14" s="13"/>
      <c r="B14" s="13"/>
      <c r="C14" s="16"/>
      <c r="E14" s="13"/>
    </row>
    <row r="15" spans="1:5" x14ac:dyDescent="0.25">
      <c r="A15" s="14"/>
      <c r="B15" s="14"/>
      <c r="C15" s="15"/>
      <c r="E15" s="13"/>
    </row>
    <row r="16" spans="1:5" x14ac:dyDescent="0.25">
      <c r="A16" s="13"/>
      <c r="B16" s="13"/>
      <c r="C16" s="16"/>
      <c r="E16" s="13"/>
    </row>
    <row r="17" spans="1:5" x14ac:dyDescent="0.25">
      <c r="A17" s="14"/>
      <c r="B17" s="14"/>
      <c r="C17" s="15"/>
      <c r="E17" s="13"/>
    </row>
    <row r="18" spans="1:5" x14ac:dyDescent="0.25">
      <c r="A18" s="13"/>
      <c r="B18" s="13"/>
      <c r="C18" s="16"/>
      <c r="E18" s="13"/>
    </row>
    <row r="19" spans="1:5" x14ac:dyDescent="0.25">
      <c r="A19" s="14"/>
      <c r="B19" s="14"/>
      <c r="C19" s="15"/>
      <c r="E19" s="13"/>
    </row>
    <row r="20" spans="1:5" x14ac:dyDescent="0.25">
      <c r="A20" s="13"/>
      <c r="B20" s="13"/>
      <c r="C20" s="16"/>
      <c r="E20" s="13"/>
    </row>
    <row r="21" spans="1:5" x14ac:dyDescent="0.25">
      <c r="A21" s="14"/>
      <c r="B21" s="14"/>
      <c r="C21" s="15"/>
      <c r="E21" s="13"/>
    </row>
    <row r="22" spans="1:5" x14ac:dyDescent="0.25">
      <c r="A22" s="13"/>
      <c r="B22" s="13"/>
      <c r="C22" s="16"/>
      <c r="E22" s="13"/>
    </row>
    <row r="23" spans="1:5" x14ac:dyDescent="0.25">
      <c r="A23" s="14"/>
      <c r="B23" s="14"/>
      <c r="C23" s="15"/>
      <c r="E23" s="13"/>
    </row>
    <row r="24" spans="1:5" x14ac:dyDescent="0.25">
      <c r="A24" s="13"/>
      <c r="B24" s="13"/>
      <c r="C24" s="16"/>
      <c r="E24" s="13"/>
    </row>
    <row r="25" spans="1:5" x14ac:dyDescent="0.25">
      <c r="A25" s="14"/>
      <c r="B25" s="14"/>
      <c r="C25" s="15"/>
      <c r="E25" s="13"/>
    </row>
    <row r="26" spans="1:5" x14ac:dyDescent="0.25">
      <c r="A26" s="13"/>
      <c r="B26" s="13"/>
      <c r="C26" s="16"/>
      <c r="E26" s="13"/>
    </row>
    <row r="27" spans="1:5" x14ac:dyDescent="0.25">
      <c r="A27" s="14"/>
      <c r="B27" s="14"/>
      <c r="C27" s="15"/>
      <c r="E27" s="13"/>
    </row>
    <row r="28" spans="1:5" x14ac:dyDescent="0.25">
      <c r="A28" s="13"/>
      <c r="B28" s="13"/>
      <c r="C28" s="16"/>
      <c r="E28" s="13"/>
    </row>
    <row r="29" spans="1:5" x14ac:dyDescent="0.25">
      <c r="A29" s="14"/>
      <c r="B29" s="14"/>
      <c r="C29" s="15"/>
      <c r="E29" s="13"/>
    </row>
    <row r="30" spans="1:5" x14ac:dyDescent="0.25">
      <c r="A30" s="13"/>
      <c r="B30" s="13"/>
      <c r="C30" s="16"/>
      <c r="E30" s="13"/>
    </row>
    <row r="31" spans="1:5" x14ac:dyDescent="0.25">
      <c r="A31" s="14"/>
      <c r="B31" s="14"/>
      <c r="C31" s="15"/>
      <c r="E31" s="13"/>
    </row>
    <row r="32" spans="1:5" x14ac:dyDescent="0.25">
      <c r="A32" s="13"/>
      <c r="B32" s="13"/>
      <c r="C32" s="16"/>
      <c r="E32" s="13"/>
    </row>
    <row r="33" spans="1:5" x14ac:dyDescent="0.25">
      <c r="A33" s="14"/>
      <c r="B33" s="14"/>
      <c r="C33" s="15"/>
      <c r="E33" s="13"/>
    </row>
    <row r="34" spans="1:3" x14ac:dyDescent="0.25">
      <c r="A34" s="13"/>
      <c r="B34" s="13"/>
      <c r="C34" s="16"/>
    </row>
    <row r="35" spans="1:3" x14ac:dyDescent="0.25">
      <c r="A35" s="14"/>
      <c r="B35" s="14"/>
      <c r="C35" s="15"/>
    </row>
    <row r="36" spans="1:3" x14ac:dyDescent="0.25">
      <c r="A36" s="13"/>
      <c r="B36" s="13"/>
      <c r="C36" s="16"/>
    </row>
    <row r="37" spans="1:3" x14ac:dyDescent="0.25">
      <c r="A37" s="14"/>
      <c r="B37" s="14"/>
      <c r="C37" s="15"/>
    </row>
    <row r="38" spans="1:3" x14ac:dyDescent="0.25">
      <c r="A38" s="13"/>
      <c r="B38" s="13"/>
      <c r="C38" s="16"/>
    </row>
    <row r="39" spans="1:3" x14ac:dyDescent="0.25">
      <c r="A39" s="14"/>
      <c r="B39" s="14"/>
      <c r="C39" s="15"/>
    </row>
    <row r="40" spans="1:3" x14ac:dyDescent="0.25">
      <c r="A40" s="13"/>
      <c r="B40" s="13"/>
      <c r="C40" s="16"/>
    </row>
    <row r="41" spans="1:3" x14ac:dyDescent="0.25">
      <c r="A41" s="14"/>
      <c r="B41" s="14"/>
      <c r="C41" s="15"/>
    </row>
    <row r="42" spans="1:3" x14ac:dyDescent="0.25">
      <c r="A42" s="13"/>
      <c r="B42" s="13"/>
      <c r="C42" s="16"/>
    </row>
    <row r="43" spans="1:3" x14ac:dyDescent="0.25">
      <c r="A43" s="14"/>
      <c r="B43" s="14"/>
      <c r="C43" s="15"/>
    </row>
    <row r="44" spans="1:3" x14ac:dyDescent="0.25">
      <c r="A44" s="13"/>
      <c r="B44" s="13"/>
      <c r="C44" s="16"/>
    </row>
    <row r="45" spans="1:3" x14ac:dyDescent="0.25">
      <c r="A45" s="14"/>
      <c r="B45" s="14"/>
      <c r="C45" s="15"/>
    </row>
    <row r="46" spans="1:3" x14ac:dyDescent="0.25">
      <c r="A46" s="13"/>
      <c r="B46" s="13"/>
      <c r="C46" s="16"/>
    </row>
    <row r="47" spans="1:3" x14ac:dyDescent="0.25">
      <c r="A47" s="14"/>
      <c r="B47" s="14"/>
      <c r="C47" s="15"/>
    </row>
    <row r="48" spans="1:3" x14ac:dyDescent="0.25">
      <c r="A48" s="13"/>
      <c r="B48" s="13"/>
      <c r="C48" s="16"/>
    </row>
    <row r="49" spans="1:3" x14ac:dyDescent="0.25">
      <c r="A49" s="14"/>
      <c r="B49" s="14"/>
      <c r="C49" s="15"/>
    </row>
    <row r="50" spans="1:3" x14ac:dyDescent="0.25">
      <c r="A50" s="13"/>
      <c r="B50" s="13"/>
      <c r="C50" s="16"/>
    </row>
    <row r="51" spans="1:3" x14ac:dyDescent="0.25">
      <c r="A51" s="14"/>
      <c r="B51" s="14"/>
      <c r="C51" s="15"/>
    </row>
    <row r="52" spans="1:3" x14ac:dyDescent="0.25">
      <c r="A52" s="13"/>
      <c r="B52" s="13"/>
      <c r="C52" s="16"/>
    </row>
    <row r="53" spans="1:3" x14ac:dyDescent="0.25">
      <c r="A53" s="14"/>
      <c r="B53" s="14"/>
      <c r="C53" s="15"/>
    </row>
    <row r="54" spans="1:3" x14ac:dyDescent="0.25">
      <c r="A54" s="13"/>
      <c r="B54" s="13"/>
      <c r="C54" s="16"/>
    </row>
    <row r="55" spans="1:3" x14ac:dyDescent="0.25">
      <c r="A55" s="14"/>
      <c r="B55" s="14"/>
      <c r="C55" s="15"/>
    </row>
    <row r="56" spans="1:3" x14ac:dyDescent="0.25">
      <c r="A56" s="13"/>
      <c r="B56" s="13"/>
      <c r="C56" s="16"/>
    </row>
    <row r="57" spans="1:3" x14ac:dyDescent="0.25">
      <c r="A57" s="14"/>
      <c r="B57" s="14"/>
      <c r="C57" s="15"/>
    </row>
    <row r="58" spans="1:3" x14ac:dyDescent="0.25">
      <c r="A58" s="13"/>
      <c r="B58" s="13"/>
      <c r="C58" s="16"/>
    </row>
    <row r="59" spans="1:3" x14ac:dyDescent="0.25">
      <c r="A59" s="14"/>
      <c r="B59" s="14"/>
      <c r="C59" s="15"/>
    </row>
    <row r="60" spans="1:3" x14ac:dyDescent="0.25">
      <c r="A60" s="13"/>
      <c r="B60" s="13"/>
      <c r="C60" s="16"/>
    </row>
    <row r="61" spans="1:3" x14ac:dyDescent="0.25">
      <c r="A61" s="14"/>
      <c r="B61" s="14"/>
      <c r="C61" s="15"/>
    </row>
    <row r="62" spans="1:3" x14ac:dyDescent="0.25">
      <c r="A62" s="13"/>
      <c r="B62" s="13"/>
      <c r="C62" s="16"/>
    </row>
    <row r="63" spans="1:3" x14ac:dyDescent="0.25">
      <c r="A63" s="14"/>
      <c r="B63" s="14"/>
      <c r="C63" s="15"/>
    </row>
    <row r="64" spans="1:3" x14ac:dyDescent="0.25">
      <c r="A64" s="13"/>
      <c r="B64" s="13"/>
      <c r="C64" s="16"/>
    </row>
    <row r="65" spans="1:3" x14ac:dyDescent="0.25">
      <c r="A65" s="14"/>
      <c r="B65" s="14"/>
      <c r="C65" s="15"/>
    </row>
    <row r="66" spans="1:3" x14ac:dyDescent="0.25">
      <c r="A66" s="13"/>
      <c r="B66" s="13"/>
      <c r="C66" s="16"/>
    </row>
    <row r="67" spans="1:3" x14ac:dyDescent="0.25">
      <c r="A67" s="14"/>
      <c r="B67" s="14"/>
      <c r="C67" s="15"/>
    </row>
    <row r="68" spans="1:3" x14ac:dyDescent="0.25">
      <c r="A68" s="13"/>
      <c r="B68" s="13"/>
      <c r="C68" s="16"/>
    </row>
    <row r="69" spans="1:3" x14ac:dyDescent="0.25">
      <c r="A69" s="14"/>
      <c r="B69" s="14"/>
      <c r="C69" s="15"/>
    </row>
    <row r="70" spans="1:3" x14ac:dyDescent="0.25">
      <c r="A70" s="13"/>
      <c r="B70" s="13"/>
      <c r="C70" s="16"/>
    </row>
    <row r="71" spans="1:3" x14ac:dyDescent="0.25">
      <c r="A71" s="14"/>
      <c r="B71" s="14"/>
      <c r="C71" s="15"/>
    </row>
    <row r="72" spans="1:3" x14ac:dyDescent="0.25">
      <c r="A72" s="13"/>
      <c r="B72" s="13"/>
      <c r="C72" s="16"/>
    </row>
    <row r="73" spans="1:3" x14ac:dyDescent="0.25">
      <c r="A73" s="14"/>
      <c r="B73" s="14"/>
      <c r="C73" s="15"/>
    </row>
    <row r="74" spans="1:3" x14ac:dyDescent="0.25">
      <c r="A74" s="13"/>
      <c r="B74" s="13"/>
      <c r="C74" s="16"/>
    </row>
    <row r="75" spans="1:3" x14ac:dyDescent="0.25">
      <c r="A75" s="14"/>
      <c r="B75" s="14"/>
      <c r="C75" s="15"/>
    </row>
    <row r="76" spans="1:3" x14ac:dyDescent="0.25">
      <c r="A76" s="13"/>
      <c r="B76" s="13"/>
      <c r="C76" s="16"/>
    </row>
    <row r="77" spans="1:3" x14ac:dyDescent="0.25">
      <c r="A77" s="14"/>
      <c r="B77" s="14"/>
      <c r="C77" s="15"/>
    </row>
    <row r="78" spans="1:3" x14ac:dyDescent="0.25">
      <c r="A78" s="13"/>
      <c r="B78" s="13"/>
      <c r="C78" s="16"/>
    </row>
    <row r="79" spans="1:3" x14ac:dyDescent="0.25">
      <c r="A79" s="14"/>
      <c r="B79" s="14"/>
      <c r="C79" s="15"/>
    </row>
    <row r="80" spans="1:3" x14ac:dyDescent="0.25">
      <c r="A80" s="13"/>
      <c r="B80" s="13"/>
      <c r="C80" s="16"/>
    </row>
    <row r="81" spans="1:3" x14ac:dyDescent="0.25">
      <c r="A81" s="14"/>
      <c r="B81" s="14"/>
      <c r="C81" s="15"/>
    </row>
    <row r="82" spans="1:3" x14ac:dyDescent="0.25">
      <c r="A82" s="13"/>
      <c r="B82" s="13"/>
      <c r="C82" s="16"/>
    </row>
    <row r="83" spans="1:3" x14ac:dyDescent="0.25">
      <c r="A83" s="14"/>
      <c r="B83" s="14"/>
      <c r="C83" s="15"/>
    </row>
    <row r="84" spans="1:3" x14ac:dyDescent="0.25">
      <c r="A84" s="13"/>
      <c r="B84" s="13"/>
      <c r="C84" s="16"/>
    </row>
    <row r="85" spans="1:3" x14ac:dyDescent="0.25">
      <c r="A85" s="14"/>
      <c r="B85" s="14"/>
      <c r="C85" s="15"/>
    </row>
    <row r="86" spans="1:3" x14ac:dyDescent="0.25">
      <c r="A86" s="13"/>
      <c r="B86" s="13"/>
      <c r="C86" s="16"/>
    </row>
    <row r="87" spans="1:3" x14ac:dyDescent="0.25">
      <c r="A87" s="14"/>
      <c r="B87" s="14"/>
      <c r="C87" s="15"/>
    </row>
    <row r="88" spans="1:3" x14ac:dyDescent="0.25">
      <c r="A88" s="13"/>
      <c r="B88" s="13"/>
      <c r="C88" s="16"/>
    </row>
    <row r="89" spans="1:3" x14ac:dyDescent="0.25">
      <c r="A89" s="14"/>
      <c r="B89" s="14"/>
      <c r="C89" s="15"/>
    </row>
    <row r="90" spans="1:3" x14ac:dyDescent="0.25">
      <c r="A90" s="13"/>
      <c r="B90" s="13"/>
      <c r="C90" s="16"/>
    </row>
    <row r="91" spans="1:3" x14ac:dyDescent="0.25">
      <c r="A91" s="14"/>
      <c r="B91" s="14"/>
      <c r="C91" s="15"/>
    </row>
    <row r="92" spans="1:3" x14ac:dyDescent="0.25">
      <c r="A92" s="13"/>
      <c r="B92" s="13"/>
      <c r="C92" s="16"/>
    </row>
    <row r="93" spans="1:3" x14ac:dyDescent="0.25">
      <c r="A93" s="14"/>
      <c r="B93" s="14"/>
      <c r="C93" s="15"/>
    </row>
    <row r="94" spans="1:3" x14ac:dyDescent="0.25">
      <c r="A94" s="13"/>
      <c r="B94" s="13"/>
      <c r="C94" s="16"/>
    </row>
    <row r="95" spans="1:3" x14ac:dyDescent="0.25">
      <c r="A95" s="14"/>
      <c r="B95" s="14"/>
      <c r="C95" s="15"/>
    </row>
    <row r="96" spans="1:3" x14ac:dyDescent="0.25">
      <c r="A96" s="13"/>
      <c r="B96" s="13"/>
      <c r="C96" s="16"/>
    </row>
    <row r="97" spans="1:3" x14ac:dyDescent="0.25">
      <c r="A97" s="14"/>
      <c r="B97" s="14"/>
      <c r="C97" s="15"/>
    </row>
    <row r="98" spans="1:3" x14ac:dyDescent="0.25">
      <c r="A98" s="13"/>
      <c r="B98" s="13"/>
      <c r="C98" s="16"/>
    </row>
    <row r="99" spans="1:3" x14ac:dyDescent="0.25">
      <c r="A99" s="14"/>
      <c r="B99" s="14"/>
      <c r="C99" s="15"/>
    </row>
    <row r="100" spans="1:3" x14ac:dyDescent="0.25">
      <c r="A100" s="13"/>
      <c r="B100" s="13"/>
      <c r="C100" s="16"/>
    </row>
    <row r="101" spans="1:3" x14ac:dyDescent="0.25">
      <c r="A101" s="14"/>
      <c r="B101" s="14"/>
      <c r="C101" s="15"/>
    </row>
    <row r="102" spans="1:3" x14ac:dyDescent="0.25">
      <c r="A102" s="13"/>
      <c r="B102" s="13"/>
      <c r="C102" s="16"/>
    </row>
    <row r="103" spans="1:3" x14ac:dyDescent="0.25">
      <c r="A103" s="14"/>
      <c r="B103" s="14"/>
      <c r="C103" s="15"/>
    </row>
  </sheetData>
  <mergeCells count="2">
    <mergeCell ref="A1:E1"/>
    <mergeCell ref="A2:E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L3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3" width="22" customWidth="1"/>
    <col min="4" max="4" width="16" customWidth="1"/>
    <col min="5" max="5" width="24" customWidth="1"/>
    <col min="6" max="6" width="16" customWidth="1"/>
    <col min="9" max="9" width="12" customWidth="1"/>
    <col min="10" max="10" width="13" customWidth="1"/>
    <col min="11" max="11" width="16" customWidth="1"/>
    <col min="12" max="12" width="24" customWidth="1"/>
  </cols>
  <sheetData>
    <row r="1" ht="26" customHeight="1" spans="1:12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2" customHeight="1" spans="1:12" x14ac:dyDescent="0.25">
      <c r="A3" s="7" t="s">
        <v>23</v>
      </c>
      <c r="B3" s="7" t="s">
        <v>24</v>
      </c>
      <c r="C3" s="7" t="s">
        <v>25</v>
      </c>
      <c r="D3" s="7" t="s">
        <v>26</v>
      </c>
      <c r="E3" s="7" t="s">
        <v>11</v>
      </c>
      <c r="F3" s="7" t="s">
        <v>27</v>
      </c>
      <c r="G3" s="7" t="s">
        <v>28</v>
      </c>
      <c r="H3" s="7" t="s">
        <v>29</v>
      </c>
      <c r="I3" s="7" t="s">
        <v>30</v>
      </c>
      <c r="J3" s="7" t="s">
        <v>31</v>
      </c>
      <c r="K3" s="7" t="s">
        <v>32</v>
      </c>
      <c r="L3" s="7" t="s">
        <v>33</v>
      </c>
    </row>
    <row r="4" spans="1:12" x14ac:dyDescent="0.25">
      <c r="A4" s="17">
        <v>46301</v>
      </c>
      <c r="B4" s="18">
        <v>0.375</v>
      </c>
      <c r="C4" s="9" t="s">
        <v>34</v>
      </c>
      <c r="D4" s="9" t="s">
        <v>35</v>
      </c>
      <c r="E4" s="9" t="s">
        <v>18</v>
      </c>
      <c r="F4" s="9" t="s">
        <v>17</v>
      </c>
      <c r="G4" s="13">
        <f>IF(E4="","",IFERROR(VLOOKUP(E4,Cadastros!$A$4:$C$103,2,FALSE),""))</f>
        <v>90</v>
      </c>
      <c r="H4" s="19">
        <f>IF(OR(B4="",G4=""),"",B4+G4/1440)</f>
        <v>0.4375</v>
      </c>
      <c r="I4" s="16">
        <f>IF(E4="","",IFERROR(VLOOKUP(E4,Cadastros!$A$4:$C$103,3,FALSE),""))</f>
        <v>85</v>
      </c>
      <c r="J4" s="9" t="s">
        <v>36</v>
      </c>
      <c r="K4" s="20" t="str">
        <f>IF(OR(A4="",B4="",F4="",H4="",J4="Cancelado",J4="Faltou"),"",IF(COUNTIFS($A$4:$A$303,A4,$F$4:$F$303,F4,$B$4:$B$303,"&lt;"&amp;H4,$H$4:$H$303,"&gt;"&amp;B4,$J$4:$J$303,"&lt;&gt;Cancelado",$J$4:$J$303,"&lt;&gt;Faltou")&gt;1,"Horário ocupado",""))</f>
        <v/>
      </c>
      <c r="L4" s="13"/>
    </row>
    <row r="5" spans="1:12" x14ac:dyDescent="0.25">
      <c r="A5" s="21">
        <v>46301</v>
      </c>
      <c r="B5" s="22">
        <v>0.4375</v>
      </c>
      <c r="C5" s="11" t="s">
        <v>37</v>
      </c>
      <c r="D5" s="11" t="s">
        <v>38</v>
      </c>
      <c r="E5" s="11" t="s">
        <v>16</v>
      </c>
      <c r="F5" s="11" t="s">
        <v>17</v>
      </c>
      <c r="G5" s="14">
        <f>IF(E5="","",IFERROR(VLOOKUP(E5,Cadastros!$A$4:$C$103,2,FALSE),""))</f>
        <v>45</v>
      </c>
      <c r="H5" s="23">
        <f>IF(OR(B5="",G5=""),"",B5+G5/1440)</f>
        <v>0.46875</v>
      </c>
      <c r="I5" s="15">
        <f>IF(E5="","",IFERROR(VLOOKUP(E5,Cadastros!$A$4:$C$103,3,FALSE),""))</f>
        <v>50</v>
      </c>
      <c r="J5" s="11" t="s">
        <v>39</v>
      </c>
      <c r="K5" s="24" t="str">
        <f>IF(OR(A5="",B5="",F5="",H5="",J5="Cancelado",J5="Faltou"),"",IF(COUNTIFS($A$4:$A$303,A5,$F$4:$F$303,F5,$B$4:$B$303,"&lt;"&amp;H5,$H$4:$H$303,"&gt;"&amp;B5,$J$4:$J$303,"&lt;&gt;Cancelado",$J$4:$J$303,"&lt;&gt;Faltou")&gt;1,"Horário ocupado",""))</f>
        <v/>
      </c>
      <c r="L5" s="14"/>
    </row>
    <row r="6" spans="1:12" x14ac:dyDescent="0.25">
      <c r="A6" s="17">
        <v>46301</v>
      </c>
      <c r="B6" s="18">
        <v>0.4166666666666667</v>
      </c>
      <c r="C6" s="9" t="s">
        <v>40</v>
      </c>
      <c r="D6" s="9" t="s">
        <v>41</v>
      </c>
      <c r="E6" s="9" t="s">
        <v>20</v>
      </c>
      <c r="F6" s="9" t="s">
        <v>19</v>
      </c>
      <c r="G6" s="13">
        <f>IF(E6="","",IFERROR(VLOOKUP(E6,Cadastros!$A$4:$C$103,2,FALSE),""))</f>
        <v>50</v>
      </c>
      <c r="H6" s="19">
        <f>IF(OR(B6="",G6=""),"",B6+G6/1440)</f>
        <v>0.4513888888888889</v>
      </c>
      <c r="I6" s="16">
        <f>IF(E6="","",IFERROR(VLOOKUP(E6,Cadastros!$A$4:$C$103,3,FALSE),""))</f>
        <v>80</v>
      </c>
      <c r="J6" s="9" t="s">
        <v>42</v>
      </c>
      <c r="K6" s="20" t="str">
        <f>IF(OR(A6="",B6="",F6="",H6="",J6="Cancelado",J6="Faltou"),"",IF(COUNTIFS($A$4:$A$303,A6,$F$4:$F$303,F6,$B$4:$B$303,"&lt;"&amp;H6,$H$4:$H$303,"&gt;"&amp;B6,$J$4:$J$303,"&lt;&gt;Cancelado",$J$4:$J$303,"&lt;&gt;Faltou")&gt;1,"Horário ocupado",""))</f>
        <v/>
      </c>
      <c r="L6" s="13"/>
    </row>
    <row r="7" spans="1:12" x14ac:dyDescent="0.25">
      <c r="A7" s="25"/>
      <c r="B7" s="23"/>
      <c r="C7" s="14"/>
      <c r="D7" s="14"/>
      <c r="E7" s="14"/>
      <c r="F7" s="14"/>
      <c r="G7" s="14" t="str">
        <f>IF(E7="","",IFERROR(VLOOKUP(E7,Cadastros!$A$4:$C$103,2,FALSE),""))</f>
        <v/>
      </c>
      <c r="H7" s="23" t="str">
        <f>IF(OR(B7="",G7=""),"",B7+G7/1440)</f>
        <v/>
      </c>
      <c r="I7" s="15" t="str">
        <f>IF(E7="","",IFERROR(VLOOKUP(E7,Cadastros!$A$4:$C$103,3,FALSE),""))</f>
        <v/>
      </c>
      <c r="J7" s="14"/>
      <c r="K7" s="24" t="str">
        <f>IF(OR(A7="",B7="",F7="",H7="",J7="Cancelado",J7="Faltou"),"",IF(COUNTIFS($A$4:$A$303,A7,$F$4:$F$303,F7,$B$4:$B$303,"&lt;"&amp;H7,$H$4:$H$303,"&gt;"&amp;B7,$J$4:$J$303,"&lt;&gt;Cancelado",$J$4:$J$303,"&lt;&gt;Faltou")&gt;1,"Horário ocupado",""))</f>
        <v/>
      </c>
      <c r="L7" s="14"/>
    </row>
    <row r="8" spans="1:12" x14ac:dyDescent="0.25">
      <c r="A8" s="26"/>
      <c r="B8" s="19"/>
      <c r="C8" s="13"/>
      <c r="D8" s="13"/>
      <c r="E8" s="13"/>
      <c r="F8" s="13"/>
      <c r="G8" s="13" t="str">
        <f>IF(E8="","",IFERROR(VLOOKUP(E8,Cadastros!$A$4:$C$103,2,FALSE),""))</f>
        <v/>
      </c>
      <c r="H8" s="19" t="str">
        <f>IF(OR(B8="",G8=""),"",B8+G8/1440)</f>
        <v/>
      </c>
      <c r="I8" s="16" t="str">
        <f>IF(E8="","",IFERROR(VLOOKUP(E8,Cadastros!$A$4:$C$103,3,FALSE),""))</f>
        <v/>
      </c>
      <c r="J8" s="13"/>
      <c r="K8" s="20" t="str">
        <f>IF(OR(A8="",B8="",F8="",H8="",J8="Cancelado",J8="Faltou"),"",IF(COUNTIFS($A$4:$A$303,A8,$F$4:$F$303,F8,$B$4:$B$303,"&lt;"&amp;H8,$H$4:$H$303,"&gt;"&amp;B8,$J$4:$J$303,"&lt;&gt;Cancelado",$J$4:$J$303,"&lt;&gt;Faltou")&gt;1,"Horário ocupado",""))</f>
        <v/>
      </c>
      <c r="L8" s="13"/>
    </row>
    <row r="9" spans="1:12" x14ac:dyDescent="0.25">
      <c r="A9" s="25"/>
      <c r="B9" s="23"/>
      <c r="C9" s="14"/>
      <c r="D9" s="14"/>
      <c r="E9" s="14"/>
      <c r="F9" s="14"/>
      <c r="G9" s="14" t="str">
        <f>IF(E9="","",IFERROR(VLOOKUP(E9,Cadastros!$A$4:$C$103,2,FALSE),""))</f>
        <v/>
      </c>
      <c r="H9" s="23" t="str">
        <f>IF(OR(B9="",G9=""),"",B9+G9/1440)</f>
        <v/>
      </c>
      <c r="I9" s="15" t="str">
        <f>IF(E9="","",IFERROR(VLOOKUP(E9,Cadastros!$A$4:$C$103,3,FALSE),""))</f>
        <v/>
      </c>
      <c r="J9" s="14"/>
      <c r="K9" s="24" t="str">
        <f>IF(OR(A9="",B9="",F9="",H9="",J9="Cancelado",J9="Faltou"),"",IF(COUNTIFS($A$4:$A$303,A9,$F$4:$F$303,F9,$B$4:$B$303,"&lt;"&amp;H9,$H$4:$H$303,"&gt;"&amp;B9,$J$4:$J$303,"&lt;&gt;Cancelado",$J$4:$J$303,"&lt;&gt;Faltou")&gt;1,"Horário ocupado",""))</f>
        <v/>
      </c>
      <c r="L9" s="14"/>
    </row>
    <row r="10" spans="1:12" x14ac:dyDescent="0.25">
      <c r="A10" s="26"/>
      <c r="B10" s="19"/>
      <c r="C10" s="13"/>
      <c r="D10" s="13"/>
      <c r="E10" s="13"/>
      <c r="F10" s="13"/>
      <c r="G10" s="13" t="str">
        <f>IF(E10="","",IFERROR(VLOOKUP(E10,Cadastros!$A$4:$C$103,2,FALSE),""))</f>
        <v/>
      </c>
      <c r="H10" s="19" t="str">
        <f>IF(OR(B10="",G10=""),"",B10+G10/1440)</f>
        <v/>
      </c>
      <c r="I10" s="16" t="str">
        <f>IF(E10="","",IFERROR(VLOOKUP(E10,Cadastros!$A$4:$C$103,3,FALSE),""))</f>
        <v/>
      </c>
      <c r="J10" s="13"/>
      <c r="K10" s="20" t="str">
        <f>IF(OR(A10="",B10="",F10="",H10="",J10="Cancelado",J10="Faltou"),"",IF(COUNTIFS($A$4:$A$303,A10,$F$4:$F$303,F10,$B$4:$B$303,"&lt;"&amp;H10,$H$4:$H$303,"&gt;"&amp;B10,$J$4:$J$303,"&lt;&gt;Cancelado",$J$4:$J$303,"&lt;&gt;Faltou")&gt;1,"Horário ocupado",""))</f>
        <v/>
      </c>
      <c r="L10" s="13"/>
    </row>
    <row r="11" spans="1:12" x14ac:dyDescent="0.25">
      <c r="A11" s="25"/>
      <c r="B11" s="23"/>
      <c r="C11" s="14"/>
      <c r="D11" s="14"/>
      <c r="E11" s="14"/>
      <c r="F11" s="14"/>
      <c r="G11" s="14" t="str">
        <f>IF(E11="","",IFERROR(VLOOKUP(E11,Cadastros!$A$4:$C$103,2,FALSE),""))</f>
        <v/>
      </c>
      <c r="H11" s="23" t="str">
        <f>IF(OR(B11="",G11=""),"",B11+G11/1440)</f>
        <v/>
      </c>
      <c r="I11" s="15" t="str">
        <f>IF(E11="","",IFERROR(VLOOKUP(E11,Cadastros!$A$4:$C$103,3,FALSE),""))</f>
        <v/>
      </c>
      <c r="J11" s="14"/>
      <c r="K11" s="24" t="str">
        <f>IF(OR(A11="",B11="",F11="",H11="",J11="Cancelado",J11="Faltou"),"",IF(COUNTIFS($A$4:$A$303,A11,$F$4:$F$303,F11,$B$4:$B$303,"&lt;"&amp;H11,$H$4:$H$303,"&gt;"&amp;B11,$J$4:$J$303,"&lt;&gt;Cancelado",$J$4:$J$303,"&lt;&gt;Faltou")&gt;1,"Horário ocupado",""))</f>
        <v/>
      </c>
      <c r="L11" s="14"/>
    </row>
    <row r="12" spans="1:12" x14ac:dyDescent="0.25">
      <c r="A12" s="26"/>
      <c r="B12" s="19"/>
      <c r="C12" s="13"/>
      <c r="D12" s="13"/>
      <c r="E12" s="13"/>
      <c r="F12" s="13"/>
      <c r="G12" s="13" t="str">
        <f>IF(E12="","",IFERROR(VLOOKUP(E12,Cadastros!$A$4:$C$103,2,FALSE),""))</f>
        <v/>
      </c>
      <c r="H12" s="19" t="str">
        <f>IF(OR(B12="",G12=""),"",B12+G12/1440)</f>
        <v/>
      </c>
      <c r="I12" s="16" t="str">
        <f>IF(E12="","",IFERROR(VLOOKUP(E12,Cadastros!$A$4:$C$103,3,FALSE),""))</f>
        <v/>
      </c>
      <c r="J12" s="13"/>
      <c r="K12" s="20" t="str">
        <f>IF(OR(A12="",B12="",F12="",H12="",J12="Cancelado",J12="Faltou"),"",IF(COUNTIFS($A$4:$A$303,A12,$F$4:$F$303,F12,$B$4:$B$303,"&lt;"&amp;H12,$H$4:$H$303,"&gt;"&amp;B12,$J$4:$J$303,"&lt;&gt;Cancelado",$J$4:$J$303,"&lt;&gt;Faltou")&gt;1,"Horário ocupado",""))</f>
        <v/>
      </c>
      <c r="L12" s="13"/>
    </row>
    <row r="13" spans="1:12" x14ac:dyDescent="0.25">
      <c r="A13" s="25"/>
      <c r="B13" s="23"/>
      <c r="C13" s="14"/>
      <c r="D13" s="14"/>
      <c r="E13" s="14"/>
      <c r="F13" s="14"/>
      <c r="G13" s="14" t="str">
        <f>IF(E13="","",IFERROR(VLOOKUP(E13,Cadastros!$A$4:$C$103,2,FALSE),""))</f>
        <v/>
      </c>
      <c r="H13" s="23" t="str">
        <f>IF(OR(B13="",G13=""),"",B13+G13/1440)</f>
        <v/>
      </c>
      <c r="I13" s="15" t="str">
        <f>IF(E13="","",IFERROR(VLOOKUP(E13,Cadastros!$A$4:$C$103,3,FALSE),""))</f>
        <v/>
      </c>
      <c r="J13" s="14"/>
      <c r="K13" s="24" t="str">
        <f>IF(OR(A13="",B13="",F13="",H13="",J13="Cancelado",J13="Faltou"),"",IF(COUNTIFS($A$4:$A$303,A13,$F$4:$F$303,F13,$B$4:$B$303,"&lt;"&amp;H13,$H$4:$H$303,"&gt;"&amp;B13,$J$4:$J$303,"&lt;&gt;Cancelado",$J$4:$J$303,"&lt;&gt;Faltou")&gt;1,"Horário ocupado",""))</f>
        <v/>
      </c>
      <c r="L13" s="14"/>
    </row>
    <row r="14" spans="1:12" x14ac:dyDescent="0.25">
      <c r="A14" s="26"/>
      <c r="B14" s="19"/>
      <c r="C14" s="13"/>
      <c r="D14" s="13"/>
      <c r="E14" s="13"/>
      <c r="F14" s="13"/>
      <c r="G14" s="13" t="str">
        <f>IF(E14="","",IFERROR(VLOOKUP(E14,Cadastros!$A$4:$C$103,2,FALSE),""))</f>
        <v/>
      </c>
      <c r="H14" s="19" t="str">
        <f>IF(OR(B14="",G14=""),"",B14+G14/1440)</f>
        <v/>
      </c>
      <c r="I14" s="16" t="str">
        <f>IF(E14="","",IFERROR(VLOOKUP(E14,Cadastros!$A$4:$C$103,3,FALSE),""))</f>
        <v/>
      </c>
      <c r="J14" s="13"/>
      <c r="K14" s="20" t="str">
        <f>IF(OR(A14="",B14="",F14="",H14="",J14="Cancelado",J14="Faltou"),"",IF(COUNTIFS($A$4:$A$303,A14,$F$4:$F$303,F14,$B$4:$B$303,"&lt;"&amp;H14,$H$4:$H$303,"&gt;"&amp;B14,$J$4:$J$303,"&lt;&gt;Cancelado",$J$4:$J$303,"&lt;&gt;Faltou")&gt;1,"Horário ocupado",""))</f>
        <v/>
      </c>
      <c r="L14" s="13"/>
    </row>
    <row r="15" spans="1:12" x14ac:dyDescent="0.25">
      <c r="A15" s="25"/>
      <c r="B15" s="23"/>
      <c r="C15" s="14"/>
      <c r="D15" s="14"/>
      <c r="E15" s="14"/>
      <c r="F15" s="14"/>
      <c r="G15" s="14" t="str">
        <f>IF(E15="","",IFERROR(VLOOKUP(E15,Cadastros!$A$4:$C$103,2,FALSE),""))</f>
        <v/>
      </c>
      <c r="H15" s="23" t="str">
        <f>IF(OR(B15="",G15=""),"",B15+G15/1440)</f>
        <v/>
      </c>
      <c r="I15" s="15" t="str">
        <f>IF(E15="","",IFERROR(VLOOKUP(E15,Cadastros!$A$4:$C$103,3,FALSE),""))</f>
        <v/>
      </c>
      <c r="J15" s="14"/>
      <c r="K15" s="24" t="str">
        <f>IF(OR(A15="",B15="",F15="",H15="",J15="Cancelado",J15="Faltou"),"",IF(COUNTIFS($A$4:$A$303,A15,$F$4:$F$303,F15,$B$4:$B$303,"&lt;"&amp;H15,$H$4:$H$303,"&gt;"&amp;B15,$J$4:$J$303,"&lt;&gt;Cancelado",$J$4:$J$303,"&lt;&gt;Faltou")&gt;1,"Horário ocupado",""))</f>
        <v/>
      </c>
      <c r="L15" s="14"/>
    </row>
    <row r="16" spans="1:12" x14ac:dyDescent="0.25">
      <c r="A16" s="26"/>
      <c r="B16" s="19"/>
      <c r="C16" s="13"/>
      <c r="D16" s="13"/>
      <c r="E16" s="13"/>
      <c r="F16" s="13"/>
      <c r="G16" s="13" t="str">
        <f>IF(E16="","",IFERROR(VLOOKUP(E16,Cadastros!$A$4:$C$103,2,FALSE),""))</f>
        <v/>
      </c>
      <c r="H16" s="19" t="str">
        <f>IF(OR(B16="",G16=""),"",B16+G16/1440)</f>
        <v/>
      </c>
      <c r="I16" s="16" t="str">
        <f>IF(E16="","",IFERROR(VLOOKUP(E16,Cadastros!$A$4:$C$103,3,FALSE),""))</f>
        <v/>
      </c>
      <c r="J16" s="13"/>
      <c r="K16" s="20" t="str">
        <f>IF(OR(A16="",B16="",F16="",H16="",J16="Cancelado",J16="Faltou"),"",IF(COUNTIFS($A$4:$A$303,A16,$F$4:$F$303,F16,$B$4:$B$303,"&lt;"&amp;H16,$H$4:$H$303,"&gt;"&amp;B16,$J$4:$J$303,"&lt;&gt;Cancelado",$J$4:$J$303,"&lt;&gt;Faltou")&gt;1,"Horário ocupado",""))</f>
        <v/>
      </c>
      <c r="L16" s="13"/>
    </row>
    <row r="17" spans="1:12" x14ac:dyDescent="0.25">
      <c r="A17" s="25"/>
      <c r="B17" s="23"/>
      <c r="C17" s="14"/>
      <c r="D17" s="14"/>
      <c r="E17" s="14"/>
      <c r="F17" s="14"/>
      <c r="G17" s="14" t="str">
        <f>IF(E17="","",IFERROR(VLOOKUP(E17,Cadastros!$A$4:$C$103,2,FALSE),""))</f>
        <v/>
      </c>
      <c r="H17" s="23" t="str">
        <f>IF(OR(B17="",G17=""),"",B17+G17/1440)</f>
        <v/>
      </c>
      <c r="I17" s="15" t="str">
        <f>IF(E17="","",IFERROR(VLOOKUP(E17,Cadastros!$A$4:$C$103,3,FALSE),""))</f>
        <v/>
      </c>
      <c r="J17" s="14"/>
      <c r="K17" s="24" t="str">
        <f>IF(OR(A17="",B17="",F17="",H17="",J17="Cancelado",J17="Faltou"),"",IF(COUNTIFS($A$4:$A$303,A17,$F$4:$F$303,F17,$B$4:$B$303,"&lt;"&amp;H17,$H$4:$H$303,"&gt;"&amp;B17,$J$4:$J$303,"&lt;&gt;Cancelado",$J$4:$J$303,"&lt;&gt;Faltou")&gt;1,"Horário ocupado",""))</f>
        <v/>
      </c>
      <c r="L17" s="14"/>
    </row>
    <row r="18" spans="1:12" x14ac:dyDescent="0.25">
      <c r="A18" s="26"/>
      <c r="B18" s="19"/>
      <c r="C18" s="13"/>
      <c r="D18" s="13"/>
      <c r="E18" s="13"/>
      <c r="F18" s="13"/>
      <c r="G18" s="13" t="str">
        <f>IF(E18="","",IFERROR(VLOOKUP(E18,Cadastros!$A$4:$C$103,2,FALSE),""))</f>
        <v/>
      </c>
      <c r="H18" s="19" t="str">
        <f>IF(OR(B18="",G18=""),"",B18+G18/1440)</f>
        <v/>
      </c>
      <c r="I18" s="16" t="str">
        <f>IF(E18="","",IFERROR(VLOOKUP(E18,Cadastros!$A$4:$C$103,3,FALSE),""))</f>
        <v/>
      </c>
      <c r="J18" s="13"/>
      <c r="K18" s="20" t="str">
        <f>IF(OR(A18="",B18="",F18="",H18="",J18="Cancelado",J18="Faltou"),"",IF(COUNTIFS($A$4:$A$303,A18,$F$4:$F$303,F18,$B$4:$B$303,"&lt;"&amp;H18,$H$4:$H$303,"&gt;"&amp;B18,$J$4:$J$303,"&lt;&gt;Cancelado",$J$4:$J$303,"&lt;&gt;Faltou")&gt;1,"Horário ocupado",""))</f>
        <v/>
      </c>
      <c r="L18" s="13"/>
    </row>
    <row r="19" spans="1:12" x14ac:dyDescent="0.25">
      <c r="A19" s="25"/>
      <c r="B19" s="23"/>
      <c r="C19" s="14"/>
      <c r="D19" s="14"/>
      <c r="E19" s="14"/>
      <c r="F19" s="14"/>
      <c r="G19" s="14" t="str">
        <f>IF(E19="","",IFERROR(VLOOKUP(E19,Cadastros!$A$4:$C$103,2,FALSE),""))</f>
        <v/>
      </c>
      <c r="H19" s="23" t="str">
        <f>IF(OR(B19="",G19=""),"",B19+G19/1440)</f>
        <v/>
      </c>
      <c r="I19" s="15" t="str">
        <f>IF(E19="","",IFERROR(VLOOKUP(E19,Cadastros!$A$4:$C$103,3,FALSE),""))</f>
        <v/>
      </c>
      <c r="J19" s="14"/>
      <c r="K19" s="24" t="str">
        <f>IF(OR(A19="",B19="",F19="",H19="",J19="Cancelado",J19="Faltou"),"",IF(COUNTIFS($A$4:$A$303,A19,$F$4:$F$303,F19,$B$4:$B$303,"&lt;"&amp;H19,$H$4:$H$303,"&gt;"&amp;B19,$J$4:$J$303,"&lt;&gt;Cancelado",$J$4:$J$303,"&lt;&gt;Faltou")&gt;1,"Horário ocupado",""))</f>
        <v/>
      </c>
      <c r="L19" s="14"/>
    </row>
    <row r="20" spans="1:12" x14ac:dyDescent="0.25">
      <c r="A20" s="26"/>
      <c r="B20" s="19"/>
      <c r="C20" s="13"/>
      <c r="D20" s="13"/>
      <c r="E20" s="13"/>
      <c r="F20" s="13"/>
      <c r="G20" s="13" t="str">
        <f>IF(E20="","",IFERROR(VLOOKUP(E20,Cadastros!$A$4:$C$103,2,FALSE),""))</f>
        <v/>
      </c>
      <c r="H20" s="19" t="str">
        <f>IF(OR(B20="",G20=""),"",B20+G20/1440)</f>
        <v/>
      </c>
      <c r="I20" s="16" t="str">
        <f>IF(E20="","",IFERROR(VLOOKUP(E20,Cadastros!$A$4:$C$103,3,FALSE),""))</f>
        <v/>
      </c>
      <c r="J20" s="13"/>
      <c r="K20" s="20" t="str">
        <f>IF(OR(A20="",B20="",F20="",H20="",J20="Cancelado",J20="Faltou"),"",IF(COUNTIFS($A$4:$A$303,A20,$F$4:$F$303,F20,$B$4:$B$303,"&lt;"&amp;H20,$H$4:$H$303,"&gt;"&amp;B20,$J$4:$J$303,"&lt;&gt;Cancelado",$J$4:$J$303,"&lt;&gt;Faltou")&gt;1,"Horário ocupado",""))</f>
        <v/>
      </c>
      <c r="L20" s="13"/>
    </row>
    <row r="21" spans="1:12" x14ac:dyDescent="0.25">
      <c r="A21" s="25"/>
      <c r="B21" s="23"/>
      <c r="C21" s="14"/>
      <c r="D21" s="14"/>
      <c r="E21" s="14"/>
      <c r="F21" s="14"/>
      <c r="G21" s="14" t="str">
        <f>IF(E21="","",IFERROR(VLOOKUP(E21,Cadastros!$A$4:$C$103,2,FALSE),""))</f>
        <v/>
      </c>
      <c r="H21" s="23" t="str">
        <f>IF(OR(B21="",G21=""),"",B21+G21/1440)</f>
        <v/>
      </c>
      <c r="I21" s="15" t="str">
        <f>IF(E21="","",IFERROR(VLOOKUP(E21,Cadastros!$A$4:$C$103,3,FALSE),""))</f>
        <v/>
      </c>
      <c r="J21" s="14"/>
      <c r="K21" s="24" t="str">
        <f>IF(OR(A21="",B21="",F21="",H21="",J21="Cancelado",J21="Faltou"),"",IF(COUNTIFS($A$4:$A$303,A21,$F$4:$F$303,F21,$B$4:$B$303,"&lt;"&amp;H21,$H$4:$H$303,"&gt;"&amp;B21,$J$4:$J$303,"&lt;&gt;Cancelado",$J$4:$J$303,"&lt;&gt;Faltou")&gt;1,"Horário ocupado",""))</f>
        <v/>
      </c>
      <c r="L21" s="14"/>
    </row>
    <row r="22" spans="1:12" x14ac:dyDescent="0.25">
      <c r="A22" s="26"/>
      <c r="B22" s="19"/>
      <c r="C22" s="13"/>
      <c r="D22" s="13"/>
      <c r="E22" s="13"/>
      <c r="F22" s="13"/>
      <c r="G22" s="13" t="str">
        <f>IF(E22="","",IFERROR(VLOOKUP(E22,Cadastros!$A$4:$C$103,2,FALSE),""))</f>
        <v/>
      </c>
      <c r="H22" s="19" t="str">
        <f>IF(OR(B22="",G22=""),"",B22+G22/1440)</f>
        <v/>
      </c>
      <c r="I22" s="16" t="str">
        <f>IF(E22="","",IFERROR(VLOOKUP(E22,Cadastros!$A$4:$C$103,3,FALSE),""))</f>
        <v/>
      </c>
      <c r="J22" s="13"/>
      <c r="K22" s="20" t="str">
        <f>IF(OR(A22="",B22="",F22="",H22="",J22="Cancelado",J22="Faltou"),"",IF(COUNTIFS($A$4:$A$303,A22,$F$4:$F$303,F22,$B$4:$B$303,"&lt;"&amp;H22,$H$4:$H$303,"&gt;"&amp;B22,$J$4:$J$303,"&lt;&gt;Cancelado",$J$4:$J$303,"&lt;&gt;Faltou")&gt;1,"Horário ocupado",""))</f>
        <v/>
      </c>
      <c r="L22" s="13"/>
    </row>
    <row r="23" spans="1:12" x14ac:dyDescent="0.25">
      <c r="A23" s="25"/>
      <c r="B23" s="23"/>
      <c r="C23" s="14"/>
      <c r="D23" s="14"/>
      <c r="E23" s="14"/>
      <c r="F23" s="14"/>
      <c r="G23" s="14" t="str">
        <f>IF(E23="","",IFERROR(VLOOKUP(E23,Cadastros!$A$4:$C$103,2,FALSE),""))</f>
        <v/>
      </c>
      <c r="H23" s="23" t="str">
        <f>IF(OR(B23="",G23=""),"",B23+G23/1440)</f>
        <v/>
      </c>
      <c r="I23" s="15" t="str">
        <f>IF(E23="","",IFERROR(VLOOKUP(E23,Cadastros!$A$4:$C$103,3,FALSE),""))</f>
        <v/>
      </c>
      <c r="J23" s="14"/>
      <c r="K23" s="24" t="str">
        <f>IF(OR(A23="",B23="",F23="",H23="",J23="Cancelado",J23="Faltou"),"",IF(COUNTIFS($A$4:$A$303,A23,$F$4:$F$303,F23,$B$4:$B$303,"&lt;"&amp;H23,$H$4:$H$303,"&gt;"&amp;B23,$J$4:$J$303,"&lt;&gt;Cancelado",$J$4:$J$303,"&lt;&gt;Faltou")&gt;1,"Horário ocupado",""))</f>
        <v/>
      </c>
      <c r="L23" s="14"/>
    </row>
    <row r="24" spans="1:12" x14ac:dyDescent="0.25">
      <c r="A24" s="26"/>
      <c r="B24" s="19"/>
      <c r="C24" s="13"/>
      <c r="D24" s="13"/>
      <c r="E24" s="13"/>
      <c r="F24" s="13"/>
      <c r="G24" s="13" t="str">
        <f>IF(E24="","",IFERROR(VLOOKUP(E24,Cadastros!$A$4:$C$103,2,FALSE),""))</f>
        <v/>
      </c>
      <c r="H24" s="19" t="str">
        <f>IF(OR(B24="",G24=""),"",B24+G24/1440)</f>
        <v/>
      </c>
      <c r="I24" s="16" t="str">
        <f>IF(E24="","",IFERROR(VLOOKUP(E24,Cadastros!$A$4:$C$103,3,FALSE),""))</f>
        <v/>
      </c>
      <c r="J24" s="13"/>
      <c r="K24" s="20" t="str">
        <f>IF(OR(A24="",B24="",F24="",H24="",J24="Cancelado",J24="Faltou"),"",IF(COUNTIFS($A$4:$A$303,A24,$F$4:$F$303,F24,$B$4:$B$303,"&lt;"&amp;H24,$H$4:$H$303,"&gt;"&amp;B24,$J$4:$J$303,"&lt;&gt;Cancelado",$J$4:$J$303,"&lt;&gt;Faltou")&gt;1,"Horário ocupado",""))</f>
        <v/>
      </c>
      <c r="L24" s="13"/>
    </row>
    <row r="25" spans="1:12" x14ac:dyDescent="0.25">
      <c r="A25" s="25"/>
      <c r="B25" s="23"/>
      <c r="C25" s="14"/>
      <c r="D25" s="14"/>
      <c r="E25" s="14"/>
      <c r="F25" s="14"/>
      <c r="G25" s="14" t="str">
        <f>IF(E25="","",IFERROR(VLOOKUP(E25,Cadastros!$A$4:$C$103,2,FALSE),""))</f>
        <v/>
      </c>
      <c r="H25" s="23" t="str">
        <f>IF(OR(B25="",G25=""),"",B25+G25/1440)</f>
        <v/>
      </c>
      <c r="I25" s="15" t="str">
        <f>IF(E25="","",IFERROR(VLOOKUP(E25,Cadastros!$A$4:$C$103,3,FALSE),""))</f>
        <v/>
      </c>
      <c r="J25" s="14"/>
      <c r="K25" s="24" t="str">
        <f>IF(OR(A25="",B25="",F25="",H25="",J25="Cancelado",J25="Faltou"),"",IF(COUNTIFS($A$4:$A$303,A25,$F$4:$F$303,F25,$B$4:$B$303,"&lt;"&amp;H25,$H$4:$H$303,"&gt;"&amp;B25,$J$4:$J$303,"&lt;&gt;Cancelado",$J$4:$J$303,"&lt;&gt;Faltou")&gt;1,"Horário ocupado",""))</f>
        <v/>
      </c>
      <c r="L25" s="14"/>
    </row>
    <row r="26" spans="1:12" x14ac:dyDescent="0.25">
      <c r="A26" s="26"/>
      <c r="B26" s="19"/>
      <c r="C26" s="13"/>
      <c r="D26" s="13"/>
      <c r="E26" s="13"/>
      <c r="F26" s="13"/>
      <c r="G26" s="13" t="str">
        <f>IF(E26="","",IFERROR(VLOOKUP(E26,Cadastros!$A$4:$C$103,2,FALSE),""))</f>
        <v/>
      </c>
      <c r="H26" s="19" t="str">
        <f>IF(OR(B26="",G26=""),"",B26+G26/1440)</f>
        <v/>
      </c>
      <c r="I26" s="16" t="str">
        <f>IF(E26="","",IFERROR(VLOOKUP(E26,Cadastros!$A$4:$C$103,3,FALSE),""))</f>
        <v/>
      </c>
      <c r="J26" s="13"/>
      <c r="K26" s="20" t="str">
        <f>IF(OR(A26="",B26="",F26="",H26="",J26="Cancelado",J26="Faltou"),"",IF(COUNTIFS($A$4:$A$303,A26,$F$4:$F$303,F26,$B$4:$B$303,"&lt;"&amp;H26,$H$4:$H$303,"&gt;"&amp;B26,$J$4:$J$303,"&lt;&gt;Cancelado",$J$4:$J$303,"&lt;&gt;Faltou")&gt;1,"Horário ocupado",""))</f>
        <v/>
      </c>
      <c r="L26" s="13"/>
    </row>
    <row r="27" spans="1:12" x14ac:dyDescent="0.25">
      <c r="A27" s="25"/>
      <c r="B27" s="23"/>
      <c r="C27" s="14"/>
      <c r="D27" s="14"/>
      <c r="E27" s="14"/>
      <c r="F27" s="14"/>
      <c r="G27" s="14" t="str">
        <f>IF(E27="","",IFERROR(VLOOKUP(E27,Cadastros!$A$4:$C$103,2,FALSE),""))</f>
        <v/>
      </c>
      <c r="H27" s="23" t="str">
        <f>IF(OR(B27="",G27=""),"",B27+G27/1440)</f>
        <v/>
      </c>
      <c r="I27" s="15" t="str">
        <f>IF(E27="","",IFERROR(VLOOKUP(E27,Cadastros!$A$4:$C$103,3,FALSE),""))</f>
        <v/>
      </c>
      <c r="J27" s="14"/>
      <c r="K27" s="24" t="str">
        <f>IF(OR(A27="",B27="",F27="",H27="",J27="Cancelado",J27="Faltou"),"",IF(COUNTIFS($A$4:$A$303,A27,$F$4:$F$303,F27,$B$4:$B$303,"&lt;"&amp;H27,$H$4:$H$303,"&gt;"&amp;B27,$J$4:$J$303,"&lt;&gt;Cancelado",$J$4:$J$303,"&lt;&gt;Faltou")&gt;1,"Horário ocupado",""))</f>
        <v/>
      </c>
      <c r="L27" s="14"/>
    </row>
    <row r="28" spans="1:12" x14ac:dyDescent="0.25">
      <c r="A28" s="26"/>
      <c r="B28" s="19"/>
      <c r="C28" s="13"/>
      <c r="D28" s="13"/>
      <c r="E28" s="13"/>
      <c r="F28" s="13"/>
      <c r="G28" s="13" t="str">
        <f>IF(E28="","",IFERROR(VLOOKUP(E28,Cadastros!$A$4:$C$103,2,FALSE),""))</f>
        <v/>
      </c>
      <c r="H28" s="19" t="str">
        <f>IF(OR(B28="",G28=""),"",B28+G28/1440)</f>
        <v/>
      </c>
      <c r="I28" s="16" t="str">
        <f>IF(E28="","",IFERROR(VLOOKUP(E28,Cadastros!$A$4:$C$103,3,FALSE),""))</f>
        <v/>
      </c>
      <c r="J28" s="13"/>
      <c r="K28" s="20" t="str">
        <f>IF(OR(A28="",B28="",F28="",H28="",J28="Cancelado",J28="Faltou"),"",IF(COUNTIFS($A$4:$A$303,A28,$F$4:$F$303,F28,$B$4:$B$303,"&lt;"&amp;H28,$H$4:$H$303,"&gt;"&amp;B28,$J$4:$J$303,"&lt;&gt;Cancelado",$J$4:$J$303,"&lt;&gt;Faltou")&gt;1,"Horário ocupado",""))</f>
        <v/>
      </c>
      <c r="L28" s="13"/>
    </row>
    <row r="29" spans="1:12" x14ac:dyDescent="0.25">
      <c r="A29" s="25"/>
      <c r="B29" s="23"/>
      <c r="C29" s="14"/>
      <c r="D29" s="14"/>
      <c r="E29" s="14"/>
      <c r="F29" s="14"/>
      <c r="G29" s="14" t="str">
        <f>IF(E29="","",IFERROR(VLOOKUP(E29,Cadastros!$A$4:$C$103,2,FALSE),""))</f>
        <v/>
      </c>
      <c r="H29" s="23" t="str">
        <f>IF(OR(B29="",G29=""),"",B29+G29/1440)</f>
        <v/>
      </c>
      <c r="I29" s="15" t="str">
        <f>IF(E29="","",IFERROR(VLOOKUP(E29,Cadastros!$A$4:$C$103,3,FALSE),""))</f>
        <v/>
      </c>
      <c r="J29" s="14"/>
      <c r="K29" s="24" t="str">
        <f>IF(OR(A29="",B29="",F29="",H29="",J29="Cancelado",J29="Faltou"),"",IF(COUNTIFS($A$4:$A$303,A29,$F$4:$F$303,F29,$B$4:$B$303,"&lt;"&amp;H29,$H$4:$H$303,"&gt;"&amp;B29,$J$4:$J$303,"&lt;&gt;Cancelado",$J$4:$J$303,"&lt;&gt;Faltou")&gt;1,"Horário ocupado",""))</f>
        <v/>
      </c>
      <c r="L29" s="14"/>
    </row>
    <row r="30" spans="1:12" x14ac:dyDescent="0.25">
      <c r="A30" s="26"/>
      <c r="B30" s="19"/>
      <c r="C30" s="13"/>
      <c r="D30" s="13"/>
      <c r="E30" s="13"/>
      <c r="F30" s="13"/>
      <c r="G30" s="13" t="str">
        <f>IF(E30="","",IFERROR(VLOOKUP(E30,Cadastros!$A$4:$C$103,2,FALSE),""))</f>
        <v/>
      </c>
      <c r="H30" s="19" t="str">
        <f>IF(OR(B30="",G30=""),"",B30+G30/1440)</f>
        <v/>
      </c>
      <c r="I30" s="16" t="str">
        <f>IF(E30="","",IFERROR(VLOOKUP(E30,Cadastros!$A$4:$C$103,3,FALSE),""))</f>
        <v/>
      </c>
      <c r="J30" s="13"/>
      <c r="K30" s="20" t="str">
        <f>IF(OR(A30="",B30="",F30="",H30="",J30="Cancelado",J30="Faltou"),"",IF(COUNTIFS($A$4:$A$303,A30,$F$4:$F$303,F30,$B$4:$B$303,"&lt;"&amp;H30,$H$4:$H$303,"&gt;"&amp;B30,$J$4:$J$303,"&lt;&gt;Cancelado",$J$4:$J$303,"&lt;&gt;Faltou")&gt;1,"Horário ocupado",""))</f>
        <v/>
      </c>
      <c r="L30" s="13"/>
    </row>
    <row r="31" spans="1:12" x14ac:dyDescent="0.25">
      <c r="A31" s="25"/>
      <c r="B31" s="23"/>
      <c r="C31" s="14"/>
      <c r="D31" s="14"/>
      <c r="E31" s="14"/>
      <c r="F31" s="14"/>
      <c r="G31" s="14" t="str">
        <f>IF(E31="","",IFERROR(VLOOKUP(E31,Cadastros!$A$4:$C$103,2,FALSE),""))</f>
        <v/>
      </c>
      <c r="H31" s="23" t="str">
        <f>IF(OR(B31="",G31=""),"",B31+G31/1440)</f>
        <v/>
      </c>
      <c r="I31" s="15" t="str">
        <f>IF(E31="","",IFERROR(VLOOKUP(E31,Cadastros!$A$4:$C$103,3,FALSE),""))</f>
        <v/>
      </c>
      <c r="J31" s="14"/>
      <c r="K31" s="24" t="str">
        <f>IF(OR(A31="",B31="",F31="",H31="",J31="Cancelado",J31="Faltou"),"",IF(COUNTIFS($A$4:$A$303,A31,$F$4:$F$303,F31,$B$4:$B$303,"&lt;"&amp;H31,$H$4:$H$303,"&gt;"&amp;B31,$J$4:$J$303,"&lt;&gt;Cancelado",$J$4:$J$303,"&lt;&gt;Faltou")&gt;1,"Horário ocupado",""))</f>
        <v/>
      </c>
      <c r="L31" s="14"/>
    </row>
    <row r="32" spans="1:12" x14ac:dyDescent="0.25">
      <c r="A32" s="26"/>
      <c r="B32" s="19"/>
      <c r="C32" s="13"/>
      <c r="D32" s="13"/>
      <c r="E32" s="13"/>
      <c r="F32" s="13"/>
      <c r="G32" s="13" t="str">
        <f>IF(E32="","",IFERROR(VLOOKUP(E32,Cadastros!$A$4:$C$103,2,FALSE),""))</f>
        <v/>
      </c>
      <c r="H32" s="19" t="str">
        <f>IF(OR(B32="",G32=""),"",B32+G32/1440)</f>
        <v/>
      </c>
      <c r="I32" s="16" t="str">
        <f>IF(E32="","",IFERROR(VLOOKUP(E32,Cadastros!$A$4:$C$103,3,FALSE),""))</f>
        <v/>
      </c>
      <c r="J32" s="13"/>
      <c r="K32" s="20" t="str">
        <f>IF(OR(A32="",B32="",F32="",H32="",J32="Cancelado",J32="Faltou"),"",IF(COUNTIFS($A$4:$A$303,A32,$F$4:$F$303,F32,$B$4:$B$303,"&lt;"&amp;H32,$H$4:$H$303,"&gt;"&amp;B32,$J$4:$J$303,"&lt;&gt;Cancelado",$J$4:$J$303,"&lt;&gt;Faltou")&gt;1,"Horário ocupado",""))</f>
        <v/>
      </c>
      <c r="L32" s="13"/>
    </row>
    <row r="33" spans="1:12" x14ac:dyDescent="0.25">
      <c r="A33" s="25"/>
      <c r="B33" s="23"/>
      <c r="C33" s="14"/>
      <c r="D33" s="14"/>
      <c r="E33" s="14"/>
      <c r="F33" s="14"/>
      <c r="G33" s="14" t="str">
        <f>IF(E33="","",IFERROR(VLOOKUP(E33,Cadastros!$A$4:$C$103,2,FALSE),""))</f>
        <v/>
      </c>
      <c r="H33" s="23" t="str">
        <f>IF(OR(B33="",G33=""),"",B33+G33/1440)</f>
        <v/>
      </c>
      <c r="I33" s="15" t="str">
        <f>IF(E33="","",IFERROR(VLOOKUP(E33,Cadastros!$A$4:$C$103,3,FALSE),""))</f>
        <v/>
      </c>
      <c r="J33" s="14"/>
      <c r="K33" s="24" t="str">
        <f>IF(OR(A33="",B33="",F33="",H33="",J33="Cancelado",J33="Faltou"),"",IF(COUNTIFS($A$4:$A$303,A33,$F$4:$F$303,F33,$B$4:$B$303,"&lt;"&amp;H33,$H$4:$H$303,"&gt;"&amp;B33,$J$4:$J$303,"&lt;&gt;Cancelado",$J$4:$J$303,"&lt;&gt;Faltou")&gt;1,"Horário ocupado",""))</f>
        <v/>
      </c>
      <c r="L33" s="14"/>
    </row>
    <row r="34" spans="1:12" x14ac:dyDescent="0.25">
      <c r="A34" s="26"/>
      <c r="B34" s="19"/>
      <c r="C34" s="13"/>
      <c r="D34" s="13"/>
      <c r="E34" s="13"/>
      <c r="F34" s="13"/>
      <c r="G34" s="13" t="str">
        <f>IF(E34="","",IFERROR(VLOOKUP(E34,Cadastros!$A$4:$C$103,2,FALSE),""))</f>
        <v/>
      </c>
      <c r="H34" s="19" t="str">
        <f>IF(OR(B34="",G34=""),"",B34+G34/1440)</f>
        <v/>
      </c>
      <c r="I34" s="16" t="str">
        <f>IF(E34="","",IFERROR(VLOOKUP(E34,Cadastros!$A$4:$C$103,3,FALSE),""))</f>
        <v/>
      </c>
      <c r="J34" s="13"/>
      <c r="K34" s="20" t="str">
        <f>IF(OR(A34="",B34="",F34="",H34="",J34="Cancelado",J34="Faltou"),"",IF(COUNTIFS($A$4:$A$303,A34,$F$4:$F$303,F34,$B$4:$B$303,"&lt;"&amp;H34,$H$4:$H$303,"&gt;"&amp;B34,$J$4:$J$303,"&lt;&gt;Cancelado",$J$4:$J$303,"&lt;&gt;Faltou")&gt;1,"Horário ocupado",""))</f>
        <v/>
      </c>
      <c r="L34" s="13"/>
    </row>
    <row r="35" spans="1:12" x14ac:dyDescent="0.25">
      <c r="A35" s="25"/>
      <c r="B35" s="23"/>
      <c r="C35" s="14"/>
      <c r="D35" s="14"/>
      <c r="E35" s="14"/>
      <c r="F35" s="14"/>
      <c r="G35" s="14" t="str">
        <f>IF(E35="","",IFERROR(VLOOKUP(E35,Cadastros!$A$4:$C$103,2,FALSE),""))</f>
        <v/>
      </c>
      <c r="H35" s="23" t="str">
        <f>IF(OR(B35="",G35=""),"",B35+G35/1440)</f>
        <v/>
      </c>
      <c r="I35" s="15" t="str">
        <f>IF(E35="","",IFERROR(VLOOKUP(E35,Cadastros!$A$4:$C$103,3,FALSE),""))</f>
        <v/>
      </c>
      <c r="J35" s="14"/>
      <c r="K35" s="24" t="str">
        <f>IF(OR(A35="",B35="",F35="",H35="",J35="Cancelado",J35="Faltou"),"",IF(COUNTIFS($A$4:$A$303,A35,$F$4:$F$303,F35,$B$4:$B$303,"&lt;"&amp;H35,$H$4:$H$303,"&gt;"&amp;B35,$J$4:$J$303,"&lt;&gt;Cancelado",$J$4:$J$303,"&lt;&gt;Faltou")&gt;1,"Horário ocupado",""))</f>
        <v/>
      </c>
      <c r="L35" s="14"/>
    </row>
    <row r="36" spans="1:12" x14ac:dyDescent="0.25">
      <c r="A36" s="26"/>
      <c r="B36" s="19"/>
      <c r="C36" s="13"/>
      <c r="D36" s="13"/>
      <c r="E36" s="13"/>
      <c r="F36" s="13"/>
      <c r="G36" s="13" t="str">
        <f>IF(E36="","",IFERROR(VLOOKUP(E36,Cadastros!$A$4:$C$103,2,FALSE),""))</f>
        <v/>
      </c>
      <c r="H36" s="19" t="str">
        <f>IF(OR(B36="",G36=""),"",B36+G36/1440)</f>
        <v/>
      </c>
      <c r="I36" s="16" t="str">
        <f>IF(E36="","",IFERROR(VLOOKUP(E36,Cadastros!$A$4:$C$103,3,FALSE),""))</f>
        <v/>
      </c>
      <c r="J36" s="13"/>
      <c r="K36" s="20" t="str">
        <f>IF(OR(A36="",B36="",F36="",H36="",J36="Cancelado",J36="Faltou"),"",IF(COUNTIFS($A$4:$A$303,A36,$F$4:$F$303,F36,$B$4:$B$303,"&lt;"&amp;H36,$H$4:$H$303,"&gt;"&amp;B36,$J$4:$J$303,"&lt;&gt;Cancelado",$J$4:$J$303,"&lt;&gt;Faltou")&gt;1,"Horário ocupado",""))</f>
        <v/>
      </c>
      <c r="L36" s="13"/>
    </row>
    <row r="37" spans="1:12" x14ac:dyDescent="0.25">
      <c r="A37" s="25"/>
      <c r="B37" s="23"/>
      <c r="C37" s="14"/>
      <c r="D37" s="14"/>
      <c r="E37" s="14"/>
      <c r="F37" s="14"/>
      <c r="G37" s="14" t="str">
        <f>IF(E37="","",IFERROR(VLOOKUP(E37,Cadastros!$A$4:$C$103,2,FALSE),""))</f>
        <v/>
      </c>
      <c r="H37" s="23" t="str">
        <f>IF(OR(B37="",G37=""),"",B37+G37/1440)</f>
        <v/>
      </c>
      <c r="I37" s="15" t="str">
        <f>IF(E37="","",IFERROR(VLOOKUP(E37,Cadastros!$A$4:$C$103,3,FALSE),""))</f>
        <v/>
      </c>
      <c r="J37" s="14"/>
      <c r="K37" s="24" t="str">
        <f>IF(OR(A37="",B37="",F37="",H37="",J37="Cancelado",J37="Faltou"),"",IF(COUNTIFS($A$4:$A$303,A37,$F$4:$F$303,F37,$B$4:$B$303,"&lt;"&amp;H37,$H$4:$H$303,"&gt;"&amp;B37,$J$4:$J$303,"&lt;&gt;Cancelado",$J$4:$J$303,"&lt;&gt;Faltou")&gt;1,"Horário ocupado",""))</f>
        <v/>
      </c>
      <c r="L37" s="14"/>
    </row>
    <row r="38" spans="1:12" x14ac:dyDescent="0.25">
      <c r="A38" s="26"/>
      <c r="B38" s="19"/>
      <c r="C38" s="13"/>
      <c r="D38" s="13"/>
      <c r="E38" s="13"/>
      <c r="F38" s="13"/>
      <c r="G38" s="13" t="str">
        <f>IF(E38="","",IFERROR(VLOOKUP(E38,Cadastros!$A$4:$C$103,2,FALSE),""))</f>
        <v/>
      </c>
      <c r="H38" s="19" t="str">
        <f>IF(OR(B38="",G38=""),"",B38+G38/1440)</f>
        <v/>
      </c>
      <c r="I38" s="16" t="str">
        <f>IF(E38="","",IFERROR(VLOOKUP(E38,Cadastros!$A$4:$C$103,3,FALSE),""))</f>
        <v/>
      </c>
      <c r="J38" s="13"/>
      <c r="K38" s="20" t="str">
        <f>IF(OR(A38="",B38="",F38="",H38="",J38="Cancelado",J38="Faltou"),"",IF(COUNTIFS($A$4:$A$303,A38,$F$4:$F$303,F38,$B$4:$B$303,"&lt;"&amp;H38,$H$4:$H$303,"&gt;"&amp;B38,$J$4:$J$303,"&lt;&gt;Cancelado",$J$4:$J$303,"&lt;&gt;Faltou")&gt;1,"Horário ocupado",""))</f>
        <v/>
      </c>
      <c r="L38" s="13"/>
    </row>
    <row r="39" spans="1:12" x14ac:dyDescent="0.25">
      <c r="A39" s="25"/>
      <c r="B39" s="23"/>
      <c r="C39" s="14"/>
      <c r="D39" s="14"/>
      <c r="E39" s="14"/>
      <c r="F39" s="14"/>
      <c r="G39" s="14" t="str">
        <f>IF(E39="","",IFERROR(VLOOKUP(E39,Cadastros!$A$4:$C$103,2,FALSE),""))</f>
        <v/>
      </c>
      <c r="H39" s="23" t="str">
        <f>IF(OR(B39="",G39=""),"",B39+G39/1440)</f>
        <v/>
      </c>
      <c r="I39" s="15" t="str">
        <f>IF(E39="","",IFERROR(VLOOKUP(E39,Cadastros!$A$4:$C$103,3,FALSE),""))</f>
        <v/>
      </c>
      <c r="J39" s="14"/>
      <c r="K39" s="24" t="str">
        <f>IF(OR(A39="",B39="",F39="",H39="",J39="Cancelado",J39="Faltou"),"",IF(COUNTIFS($A$4:$A$303,A39,$F$4:$F$303,F39,$B$4:$B$303,"&lt;"&amp;H39,$H$4:$H$303,"&gt;"&amp;B39,$J$4:$J$303,"&lt;&gt;Cancelado",$J$4:$J$303,"&lt;&gt;Faltou")&gt;1,"Horário ocupado",""))</f>
        <v/>
      </c>
      <c r="L39" s="14"/>
    </row>
    <row r="40" spans="1:12" x14ac:dyDescent="0.25">
      <c r="A40" s="26"/>
      <c r="B40" s="19"/>
      <c r="C40" s="13"/>
      <c r="D40" s="13"/>
      <c r="E40" s="13"/>
      <c r="F40" s="13"/>
      <c r="G40" s="13" t="str">
        <f>IF(E40="","",IFERROR(VLOOKUP(E40,Cadastros!$A$4:$C$103,2,FALSE),""))</f>
        <v/>
      </c>
      <c r="H40" s="19" t="str">
        <f>IF(OR(B40="",G40=""),"",B40+G40/1440)</f>
        <v/>
      </c>
      <c r="I40" s="16" t="str">
        <f>IF(E40="","",IFERROR(VLOOKUP(E40,Cadastros!$A$4:$C$103,3,FALSE),""))</f>
        <v/>
      </c>
      <c r="J40" s="13"/>
      <c r="K40" s="20" t="str">
        <f>IF(OR(A40="",B40="",F40="",H40="",J40="Cancelado",J40="Faltou"),"",IF(COUNTIFS($A$4:$A$303,A40,$F$4:$F$303,F40,$B$4:$B$303,"&lt;"&amp;H40,$H$4:$H$303,"&gt;"&amp;B40,$J$4:$J$303,"&lt;&gt;Cancelado",$J$4:$J$303,"&lt;&gt;Faltou")&gt;1,"Horário ocupado",""))</f>
        <v/>
      </c>
      <c r="L40" s="13"/>
    </row>
    <row r="41" spans="1:12" x14ac:dyDescent="0.25">
      <c r="A41" s="25"/>
      <c r="B41" s="23"/>
      <c r="C41" s="14"/>
      <c r="D41" s="14"/>
      <c r="E41" s="14"/>
      <c r="F41" s="14"/>
      <c r="G41" s="14" t="str">
        <f>IF(E41="","",IFERROR(VLOOKUP(E41,Cadastros!$A$4:$C$103,2,FALSE),""))</f>
        <v/>
      </c>
      <c r="H41" s="23" t="str">
        <f>IF(OR(B41="",G41=""),"",B41+G41/1440)</f>
        <v/>
      </c>
      <c r="I41" s="15" t="str">
        <f>IF(E41="","",IFERROR(VLOOKUP(E41,Cadastros!$A$4:$C$103,3,FALSE),""))</f>
        <v/>
      </c>
      <c r="J41" s="14"/>
      <c r="K41" s="24" t="str">
        <f>IF(OR(A41="",B41="",F41="",H41="",J41="Cancelado",J41="Faltou"),"",IF(COUNTIFS($A$4:$A$303,A41,$F$4:$F$303,F41,$B$4:$B$303,"&lt;"&amp;H41,$H$4:$H$303,"&gt;"&amp;B41,$J$4:$J$303,"&lt;&gt;Cancelado",$J$4:$J$303,"&lt;&gt;Faltou")&gt;1,"Horário ocupado",""))</f>
        <v/>
      </c>
      <c r="L41" s="14"/>
    </row>
    <row r="42" spans="1:12" x14ac:dyDescent="0.25">
      <c r="A42" s="26"/>
      <c r="B42" s="19"/>
      <c r="C42" s="13"/>
      <c r="D42" s="13"/>
      <c r="E42" s="13"/>
      <c r="F42" s="13"/>
      <c r="G42" s="13" t="str">
        <f>IF(E42="","",IFERROR(VLOOKUP(E42,Cadastros!$A$4:$C$103,2,FALSE),""))</f>
        <v/>
      </c>
      <c r="H42" s="19" t="str">
        <f>IF(OR(B42="",G42=""),"",B42+G42/1440)</f>
        <v/>
      </c>
      <c r="I42" s="16" t="str">
        <f>IF(E42="","",IFERROR(VLOOKUP(E42,Cadastros!$A$4:$C$103,3,FALSE),""))</f>
        <v/>
      </c>
      <c r="J42" s="13"/>
      <c r="K42" s="20" t="str">
        <f>IF(OR(A42="",B42="",F42="",H42="",J42="Cancelado",J42="Faltou"),"",IF(COUNTIFS($A$4:$A$303,A42,$F$4:$F$303,F42,$B$4:$B$303,"&lt;"&amp;H42,$H$4:$H$303,"&gt;"&amp;B42,$J$4:$J$303,"&lt;&gt;Cancelado",$J$4:$J$303,"&lt;&gt;Faltou")&gt;1,"Horário ocupado",""))</f>
        <v/>
      </c>
      <c r="L42" s="13"/>
    </row>
    <row r="43" spans="1:12" x14ac:dyDescent="0.25">
      <c r="A43" s="25"/>
      <c r="B43" s="23"/>
      <c r="C43" s="14"/>
      <c r="D43" s="14"/>
      <c r="E43" s="14"/>
      <c r="F43" s="14"/>
      <c r="G43" s="14" t="str">
        <f>IF(E43="","",IFERROR(VLOOKUP(E43,Cadastros!$A$4:$C$103,2,FALSE),""))</f>
        <v/>
      </c>
      <c r="H43" s="23" t="str">
        <f>IF(OR(B43="",G43=""),"",B43+G43/1440)</f>
        <v/>
      </c>
      <c r="I43" s="15" t="str">
        <f>IF(E43="","",IFERROR(VLOOKUP(E43,Cadastros!$A$4:$C$103,3,FALSE),""))</f>
        <v/>
      </c>
      <c r="J43" s="14"/>
      <c r="K43" s="24" t="str">
        <f>IF(OR(A43="",B43="",F43="",H43="",J43="Cancelado",J43="Faltou"),"",IF(COUNTIFS($A$4:$A$303,A43,$F$4:$F$303,F43,$B$4:$B$303,"&lt;"&amp;H43,$H$4:$H$303,"&gt;"&amp;B43,$J$4:$J$303,"&lt;&gt;Cancelado",$J$4:$J$303,"&lt;&gt;Faltou")&gt;1,"Horário ocupado",""))</f>
        <v/>
      </c>
      <c r="L43" s="14"/>
    </row>
    <row r="44" spans="1:12" x14ac:dyDescent="0.25">
      <c r="A44" s="26"/>
      <c r="B44" s="19"/>
      <c r="C44" s="13"/>
      <c r="D44" s="13"/>
      <c r="E44" s="13"/>
      <c r="F44" s="13"/>
      <c r="G44" s="13" t="str">
        <f>IF(E44="","",IFERROR(VLOOKUP(E44,Cadastros!$A$4:$C$103,2,FALSE),""))</f>
        <v/>
      </c>
      <c r="H44" s="19" t="str">
        <f>IF(OR(B44="",G44=""),"",B44+G44/1440)</f>
        <v/>
      </c>
      <c r="I44" s="16" t="str">
        <f>IF(E44="","",IFERROR(VLOOKUP(E44,Cadastros!$A$4:$C$103,3,FALSE),""))</f>
        <v/>
      </c>
      <c r="J44" s="13"/>
      <c r="K44" s="20" t="str">
        <f>IF(OR(A44="",B44="",F44="",H44="",J44="Cancelado",J44="Faltou"),"",IF(COUNTIFS($A$4:$A$303,A44,$F$4:$F$303,F44,$B$4:$B$303,"&lt;"&amp;H44,$H$4:$H$303,"&gt;"&amp;B44,$J$4:$J$303,"&lt;&gt;Cancelado",$J$4:$J$303,"&lt;&gt;Faltou")&gt;1,"Horário ocupado",""))</f>
        <v/>
      </c>
      <c r="L44" s="13"/>
    </row>
    <row r="45" spans="1:12" x14ac:dyDescent="0.25">
      <c r="A45" s="25"/>
      <c r="B45" s="23"/>
      <c r="C45" s="14"/>
      <c r="D45" s="14"/>
      <c r="E45" s="14"/>
      <c r="F45" s="14"/>
      <c r="G45" s="14" t="str">
        <f>IF(E45="","",IFERROR(VLOOKUP(E45,Cadastros!$A$4:$C$103,2,FALSE),""))</f>
        <v/>
      </c>
      <c r="H45" s="23" t="str">
        <f>IF(OR(B45="",G45=""),"",B45+G45/1440)</f>
        <v/>
      </c>
      <c r="I45" s="15" t="str">
        <f>IF(E45="","",IFERROR(VLOOKUP(E45,Cadastros!$A$4:$C$103,3,FALSE),""))</f>
        <v/>
      </c>
      <c r="J45" s="14"/>
      <c r="K45" s="24" t="str">
        <f>IF(OR(A45="",B45="",F45="",H45="",J45="Cancelado",J45="Faltou"),"",IF(COUNTIFS($A$4:$A$303,A45,$F$4:$F$303,F45,$B$4:$B$303,"&lt;"&amp;H45,$H$4:$H$303,"&gt;"&amp;B45,$J$4:$J$303,"&lt;&gt;Cancelado",$J$4:$J$303,"&lt;&gt;Faltou")&gt;1,"Horário ocupado",""))</f>
        <v/>
      </c>
      <c r="L45" s="14"/>
    </row>
    <row r="46" spans="1:12" x14ac:dyDescent="0.25">
      <c r="A46" s="26"/>
      <c r="B46" s="19"/>
      <c r="C46" s="13"/>
      <c r="D46" s="13"/>
      <c r="E46" s="13"/>
      <c r="F46" s="13"/>
      <c r="G46" s="13" t="str">
        <f>IF(E46="","",IFERROR(VLOOKUP(E46,Cadastros!$A$4:$C$103,2,FALSE),""))</f>
        <v/>
      </c>
      <c r="H46" s="19" t="str">
        <f>IF(OR(B46="",G46=""),"",B46+G46/1440)</f>
        <v/>
      </c>
      <c r="I46" s="16" t="str">
        <f>IF(E46="","",IFERROR(VLOOKUP(E46,Cadastros!$A$4:$C$103,3,FALSE),""))</f>
        <v/>
      </c>
      <c r="J46" s="13"/>
      <c r="K46" s="20" t="str">
        <f>IF(OR(A46="",B46="",F46="",H46="",J46="Cancelado",J46="Faltou"),"",IF(COUNTIFS($A$4:$A$303,A46,$F$4:$F$303,F46,$B$4:$B$303,"&lt;"&amp;H46,$H$4:$H$303,"&gt;"&amp;B46,$J$4:$J$303,"&lt;&gt;Cancelado",$J$4:$J$303,"&lt;&gt;Faltou")&gt;1,"Horário ocupado",""))</f>
        <v/>
      </c>
      <c r="L46" s="13"/>
    </row>
    <row r="47" spans="1:12" x14ac:dyDescent="0.25">
      <c r="A47" s="25"/>
      <c r="B47" s="23"/>
      <c r="C47" s="14"/>
      <c r="D47" s="14"/>
      <c r="E47" s="14"/>
      <c r="F47" s="14"/>
      <c r="G47" s="14" t="str">
        <f>IF(E47="","",IFERROR(VLOOKUP(E47,Cadastros!$A$4:$C$103,2,FALSE),""))</f>
        <v/>
      </c>
      <c r="H47" s="23" t="str">
        <f>IF(OR(B47="",G47=""),"",B47+G47/1440)</f>
        <v/>
      </c>
      <c r="I47" s="15" t="str">
        <f>IF(E47="","",IFERROR(VLOOKUP(E47,Cadastros!$A$4:$C$103,3,FALSE),""))</f>
        <v/>
      </c>
      <c r="J47" s="14"/>
      <c r="K47" s="24" t="str">
        <f>IF(OR(A47="",B47="",F47="",H47="",J47="Cancelado",J47="Faltou"),"",IF(COUNTIFS($A$4:$A$303,A47,$F$4:$F$303,F47,$B$4:$B$303,"&lt;"&amp;H47,$H$4:$H$303,"&gt;"&amp;B47,$J$4:$J$303,"&lt;&gt;Cancelado",$J$4:$J$303,"&lt;&gt;Faltou")&gt;1,"Horário ocupado",""))</f>
        <v/>
      </c>
      <c r="L47" s="14"/>
    </row>
    <row r="48" spans="1:12" x14ac:dyDescent="0.25">
      <c r="A48" s="26"/>
      <c r="B48" s="19"/>
      <c r="C48" s="13"/>
      <c r="D48" s="13"/>
      <c r="E48" s="13"/>
      <c r="F48" s="13"/>
      <c r="G48" s="13" t="str">
        <f>IF(E48="","",IFERROR(VLOOKUP(E48,Cadastros!$A$4:$C$103,2,FALSE),""))</f>
        <v/>
      </c>
      <c r="H48" s="19" t="str">
        <f>IF(OR(B48="",G48=""),"",B48+G48/1440)</f>
        <v/>
      </c>
      <c r="I48" s="16" t="str">
        <f>IF(E48="","",IFERROR(VLOOKUP(E48,Cadastros!$A$4:$C$103,3,FALSE),""))</f>
        <v/>
      </c>
      <c r="J48" s="13"/>
      <c r="K48" s="20" t="str">
        <f>IF(OR(A48="",B48="",F48="",H48="",J48="Cancelado",J48="Faltou"),"",IF(COUNTIFS($A$4:$A$303,A48,$F$4:$F$303,F48,$B$4:$B$303,"&lt;"&amp;H48,$H$4:$H$303,"&gt;"&amp;B48,$J$4:$J$303,"&lt;&gt;Cancelado",$J$4:$J$303,"&lt;&gt;Faltou")&gt;1,"Horário ocupado",""))</f>
        <v/>
      </c>
      <c r="L48" s="13"/>
    </row>
    <row r="49" spans="1:12" x14ac:dyDescent="0.25">
      <c r="A49" s="25"/>
      <c r="B49" s="23"/>
      <c r="C49" s="14"/>
      <c r="D49" s="14"/>
      <c r="E49" s="14"/>
      <c r="F49" s="14"/>
      <c r="G49" s="14" t="str">
        <f>IF(E49="","",IFERROR(VLOOKUP(E49,Cadastros!$A$4:$C$103,2,FALSE),""))</f>
        <v/>
      </c>
      <c r="H49" s="23" t="str">
        <f>IF(OR(B49="",G49=""),"",B49+G49/1440)</f>
        <v/>
      </c>
      <c r="I49" s="15" t="str">
        <f>IF(E49="","",IFERROR(VLOOKUP(E49,Cadastros!$A$4:$C$103,3,FALSE),""))</f>
        <v/>
      </c>
      <c r="J49" s="14"/>
      <c r="K49" s="24" t="str">
        <f>IF(OR(A49="",B49="",F49="",H49="",J49="Cancelado",J49="Faltou"),"",IF(COUNTIFS($A$4:$A$303,A49,$F$4:$F$303,F49,$B$4:$B$303,"&lt;"&amp;H49,$H$4:$H$303,"&gt;"&amp;B49,$J$4:$J$303,"&lt;&gt;Cancelado",$J$4:$J$303,"&lt;&gt;Faltou")&gt;1,"Horário ocupado",""))</f>
        <v/>
      </c>
      <c r="L49" s="14"/>
    </row>
    <row r="50" spans="1:12" x14ac:dyDescent="0.25">
      <c r="A50" s="26"/>
      <c r="B50" s="19"/>
      <c r="C50" s="13"/>
      <c r="D50" s="13"/>
      <c r="E50" s="13"/>
      <c r="F50" s="13"/>
      <c r="G50" s="13" t="str">
        <f>IF(E50="","",IFERROR(VLOOKUP(E50,Cadastros!$A$4:$C$103,2,FALSE),""))</f>
        <v/>
      </c>
      <c r="H50" s="19" t="str">
        <f>IF(OR(B50="",G50=""),"",B50+G50/1440)</f>
        <v/>
      </c>
      <c r="I50" s="16" t="str">
        <f>IF(E50="","",IFERROR(VLOOKUP(E50,Cadastros!$A$4:$C$103,3,FALSE),""))</f>
        <v/>
      </c>
      <c r="J50" s="13"/>
      <c r="K50" s="20" t="str">
        <f>IF(OR(A50="",B50="",F50="",H50="",J50="Cancelado",J50="Faltou"),"",IF(COUNTIFS($A$4:$A$303,A50,$F$4:$F$303,F50,$B$4:$B$303,"&lt;"&amp;H50,$H$4:$H$303,"&gt;"&amp;B50,$J$4:$J$303,"&lt;&gt;Cancelado",$J$4:$J$303,"&lt;&gt;Faltou")&gt;1,"Horário ocupado",""))</f>
        <v/>
      </c>
      <c r="L50" s="13"/>
    </row>
    <row r="51" spans="1:12" x14ac:dyDescent="0.25">
      <c r="A51" s="25"/>
      <c r="B51" s="23"/>
      <c r="C51" s="14"/>
      <c r="D51" s="14"/>
      <c r="E51" s="14"/>
      <c r="F51" s="14"/>
      <c r="G51" s="14" t="str">
        <f>IF(E51="","",IFERROR(VLOOKUP(E51,Cadastros!$A$4:$C$103,2,FALSE),""))</f>
        <v/>
      </c>
      <c r="H51" s="23" t="str">
        <f>IF(OR(B51="",G51=""),"",B51+G51/1440)</f>
        <v/>
      </c>
      <c r="I51" s="15" t="str">
        <f>IF(E51="","",IFERROR(VLOOKUP(E51,Cadastros!$A$4:$C$103,3,FALSE),""))</f>
        <v/>
      </c>
      <c r="J51" s="14"/>
      <c r="K51" s="24" t="str">
        <f>IF(OR(A51="",B51="",F51="",H51="",J51="Cancelado",J51="Faltou"),"",IF(COUNTIFS($A$4:$A$303,A51,$F$4:$F$303,F51,$B$4:$B$303,"&lt;"&amp;H51,$H$4:$H$303,"&gt;"&amp;B51,$J$4:$J$303,"&lt;&gt;Cancelado",$J$4:$J$303,"&lt;&gt;Faltou")&gt;1,"Horário ocupado",""))</f>
        <v/>
      </c>
      <c r="L51" s="14"/>
    </row>
    <row r="52" spans="1:12" x14ac:dyDescent="0.25">
      <c r="A52" s="26"/>
      <c r="B52" s="19"/>
      <c r="C52" s="13"/>
      <c r="D52" s="13"/>
      <c r="E52" s="13"/>
      <c r="F52" s="13"/>
      <c r="G52" s="13" t="str">
        <f>IF(E52="","",IFERROR(VLOOKUP(E52,Cadastros!$A$4:$C$103,2,FALSE),""))</f>
        <v/>
      </c>
      <c r="H52" s="19" t="str">
        <f>IF(OR(B52="",G52=""),"",B52+G52/1440)</f>
        <v/>
      </c>
      <c r="I52" s="16" t="str">
        <f>IF(E52="","",IFERROR(VLOOKUP(E52,Cadastros!$A$4:$C$103,3,FALSE),""))</f>
        <v/>
      </c>
      <c r="J52" s="13"/>
      <c r="K52" s="20" t="str">
        <f>IF(OR(A52="",B52="",F52="",H52="",J52="Cancelado",J52="Faltou"),"",IF(COUNTIFS($A$4:$A$303,A52,$F$4:$F$303,F52,$B$4:$B$303,"&lt;"&amp;H52,$H$4:$H$303,"&gt;"&amp;B52,$J$4:$J$303,"&lt;&gt;Cancelado",$J$4:$J$303,"&lt;&gt;Faltou")&gt;1,"Horário ocupado",""))</f>
        <v/>
      </c>
      <c r="L52" s="13"/>
    </row>
    <row r="53" spans="1:12" x14ac:dyDescent="0.25">
      <c r="A53" s="25"/>
      <c r="B53" s="23"/>
      <c r="C53" s="14"/>
      <c r="D53" s="14"/>
      <c r="E53" s="14"/>
      <c r="F53" s="14"/>
      <c r="G53" s="14" t="str">
        <f>IF(E53="","",IFERROR(VLOOKUP(E53,Cadastros!$A$4:$C$103,2,FALSE),""))</f>
        <v/>
      </c>
      <c r="H53" s="23" t="str">
        <f>IF(OR(B53="",G53=""),"",B53+G53/1440)</f>
        <v/>
      </c>
      <c r="I53" s="15" t="str">
        <f>IF(E53="","",IFERROR(VLOOKUP(E53,Cadastros!$A$4:$C$103,3,FALSE),""))</f>
        <v/>
      </c>
      <c r="J53" s="14"/>
      <c r="K53" s="24" t="str">
        <f>IF(OR(A53="",B53="",F53="",H53="",J53="Cancelado",J53="Faltou"),"",IF(COUNTIFS($A$4:$A$303,A53,$F$4:$F$303,F53,$B$4:$B$303,"&lt;"&amp;H53,$H$4:$H$303,"&gt;"&amp;B53,$J$4:$J$303,"&lt;&gt;Cancelado",$J$4:$J$303,"&lt;&gt;Faltou")&gt;1,"Horário ocupado",""))</f>
        <v/>
      </c>
      <c r="L53" s="14"/>
    </row>
    <row r="54" spans="1:12" x14ac:dyDescent="0.25">
      <c r="A54" s="26"/>
      <c r="B54" s="19"/>
      <c r="C54" s="13"/>
      <c r="D54" s="13"/>
      <c r="E54" s="13"/>
      <c r="F54" s="13"/>
      <c r="G54" s="13" t="str">
        <f>IF(E54="","",IFERROR(VLOOKUP(E54,Cadastros!$A$4:$C$103,2,FALSE),""))</f>
        <v/>
      </c>
      <c r="H54" s="19" t="str">
        <f>IF(OR(B54="",G54=""),"",B54+G54/1440)</f>
        <v/>
      </c>
      <c r="I54" s="16" t="str">
        <f>IF(E54="","",IFERROR(VLOOKUP(E54,Cadastros!$A$4:$C$103,3,FALSE),""))</f>
        <v/>
      </c>
      <c r="J54" s="13"/>
      <c r="K54" s="20" t="str">
        <f>IF(OR(A54="",B54="",F54="",H54="",J54="Cancelado",J54="Faltou"),"",IF(COUNTIFS($A$4:$A$303,A54,$F$4:$F$303,F54,$B$4:$B$303,"&lt;"&amp;H54,$H$4:$H$303,"&gt;"&amp;B54,$J$4:$J$303,"&lt;&gt;Cancelado",$J$4:$J$303,"&lt;&gt;Faltou")&gt;1,"Horário ocupado",""))</f>
        <v/>
      </c>
      <c r="L54" s="13"/>
    </row>
    <row r="55" spans="1:12" x14ac:dyDescent="0.25">
      <c r="A55" s="25"/>
      <c r="B55" s="23"/>
      <c r="C55" s="14"/>
      <c r="D55" s="14"/>
      <c r="E55" s="14"/>
      <c r="F55" s="14"/>
      <c r="G55" s="14" t="str">
        <f>IF(E55="","",IFERROR(VLOOKUP(E55,Cadastros!$A$4:$C$103,2,FALSE),""))</f>
        <v/>
      </c>
      <c r="H55" s="23" t="str">
        <f>IF(OR(B55="",G55=""),"",B55+G55/1440)</f>
        <v/>
      </c>
      <c r="I55" s="15" t="str">
        <f>IF(E55="","",IFERROR(VLOOKUP(E55,Cadastros!$A$4:$C$103,3,FALSE),""))</f>
        <v/>
      </c>
      <c r="J55" s="14"/>
      <c r="K55" s="24" t="str">
        <f>IF(OR(A55="",B55="",F55="",H55="",J55="Cancelado",J55="Faltou"),"",IF(COUNTIFS($A$4:$A$303,A55,$F$4:$F$303,F55,$B$4:$B$303,"&lt;"&amp;H55,$H$4:$H$303,"&gt;"&amp;B55,$J$4:$J$303,"&lt;&gt;Cancelado",$J$4:$J$303,"&lt;&gt;Faltou")&gt;1,"Horário ocupado",""))</f>
        <v/>
      </c>
      <c r="L55" s="14"/>
    </row>
    <row r="56" spans="1:12" x14ac:dyDescent="0.25">
      <c r="A56" s="26"/>
      <c r="B56" s="19"/>
      <c r="C56" s="13"/>
      <c r="D56" s="13"/>
      <c r="E56" s="13"/>
      <c r="F56" s="13"/>
      <c r="G56" s="13" t="str">
        <f>IF(E56="","",IFERROR(VLOOKUP(E56,Cadastros!$A$4:$C$103,2,FALSE),""))</f>
        <v/>
      </c>
      <c r="H56" s="19" t="str">
        <f>IF(OR(B56="",G56=""),"",B56+G56/1440)</f>
        <v/>
      </c>
      <c r="I56" s="16" t="str">
        <f>IF(E56="","",IFERROR(VLOOKUP(E56,Cadastros!$A$4:$C$103,3,FALSE),""))</f>
        <v/>
      </c>
      <c r="J56" s="13"/>
      <c r="K56" s="20" t="str">
        <f>IF(OR(A56="",B56="",F56="",H56="",J56="Cancelado",J56="Faltou"),"",IF(COUNTIFS($A$4:$A$303,A56,$F$4:$F$303,F56,$B$4:$B$303,"&lt;"&amp;H56,$H$4:$H$303,"&gt;"&amp;B56,$J$4:$J$303,"&lt;&gt;Cancelado",$J$4:$J$303,"&lt;&gt;Faltou")&gt;1,"Horário ocupado",""))</f>
        <v/>
      </c>
      <c r="L56" s="13"/>
    </row>
    <row r="57" spans="1:12" x14ac:dyDescent="0.25">
      <c r="A57" s="25"/>
      <c r="B57" s="23"/>
      <c r="C57" s="14"/>
      <c r="D57" s="14"/>
      <c r="E57" s="14"/>
      <c r="F57" s="14"/>
      <c r="G57" s="14" t="str">
        <f>IF(E57="","",IFERROR(VLOOKUP(E57,Cadastros!$A$4:$C$103,2,FALSE),""))</f>
        <v/>
      </c>
      <c r="H57" s="23" t="str">
        <f>IF(OR(B57="",G57=""),"",B57+G57/1440)</f>
        <v/>
      </c>
      <c r="I57" s="15" t="str">
        <f>IF(E57="","",IFERROR(VLOOKUP(E57,Cadastros!$A$4:$C$103,3,FALSE),""))</f>
        <v/>
      </c>
      <c r="J57" s="14"/>
      <c r="K57" s="24" t="str">
        <f>IF(OR(A57="",B57="",F57="",H57="",J57="Cancelado",J57="Faltou"),"",IF(COUNTIFS($A$4:$A$303,A57,$F$4:$F$303,F57,$B$4:$B$303,"&lt;"&amp;H57,$H$4:$H$303,"&gt;"&amp;B57,$J$4:$J$303,"&lt;&gt;Cancelado",$J$4:$J$303,"&lt;&gt;Faltou")&gt;1,"Horário ocupado",""))</f>
        <v/>
      </c>
      <c r="L57" s="14"/>
    </row>
    <row r="58" spans="1:12" x14ac:dyDescent="0.25">
      <c r="A58" s="26"/>
      <c r="B58" s="19"/>
      <c r="C58" s="13"/>
      <c r="D58" s="13"/>
      <c r="E58" s="13"/>
      <c r="F58" s="13"/>
      <c r="G58" s="13" t="str">
        <f>IF(E58="","",IFERROR(VLOOKUP(E58,Cadastros!$A$4:$C$103,2,FALSE),""))</f>
        <v/>
      </c>
      <c r="H58" s="19" t="str">
        <f>IF(OR(B58="",G58=""),"",B58+G58/1440)</f>
        <v/>
      </c>
      <c r="I58" s="16" t="str">
        <f>IF(E58="","",IFERROR(VLOOKUP(E58,Cadastros!$A$4:$C$103,3,FALSE),""))</f>
        <v/>
      </c>
      <c r="J58" s="13"/>
      <c r="K58" s="20" t="str">
        <f>IF(OR(A58="",B58="",F58="",H58="",J58="Cancelado",J58="Faltou"),"",IF(COUNTIFS($A$4:$A$303,A58,$F$4:$F$303,F58,$B$4:$B$303,"&lt;"&amp;H58,$H$4:$H$303,"&gt;"&amp;B58,$J$4:$J$303,"&lt;&gt;Cancelado",$J$4:$J$303,"&lt;&gt;Faltou")&gt;1,"Horário ocupado",""))</f>
        <v/>
      </c>
      <c r="L58" s="13"/>
    </row>
    <row r="59" spans="1:12" x14ac:dyDescent="0.25">
      <c r="A59" s="25"/>
      <c r="B59" s="23"/>
      <c r="C59" s="14"/>
      <c r="D59" s="14"/>
      <c r="E59" s="14"/>
      <c r="F59" s="14"/>
      <c r="G59" s="14" t="str">
        <f>IF(E59="","",IFERROR(VLOOKUP(E59,Cadastros!$A$4:$C$103,2,FALSE),""))</f>
        <v/>
      </c>
      <c r="H59" s="23" t="str">
        <f>IF(OR(B59="",G59=""),"",B59+G59/1440)</f>
        <v/>
      </c>
      <c r="I59" s="15" t="str">
        <f>IF(E59="","",IFERROR(VLOOKUP(E59,Cadastros!$A$4:$C$103,3,FALSE),""))</f>
        <v/>
      </c>
      <c r="J59" s="14"/>
      <c r="K59" s="24" t="str">
        <f>IF(OR(A59="",B59="",F59="",H59="",J59="Cancelado",J59="Faltou"),"",IF(COUNTIFS($A$4:$A$303,A59,$F$4:$F$303,F59,$B$4:$B$303,"&lt;"&amp;H59,$H$4:$H$303,"&gt;"&amp;B59,$J$4:$J$303,"&lt;&gt;Cancelado",$J$4:$J$303,"&lt;&gt;Faltou")&gt;1,"Horário ocupado",""))</f>
        <v/>
      </c>
      <c r="L59" s="14"/>
    </row>
    <row r="60" spans="1:12" x14ac:dyDescent="0.25">
      <c r="A60" s="26"/>
      <c r="B60" s="19"/>
      <c r="C60" s="13"/>
      <c r="D60" s="13"/>
      <c r="E60" s="13"/>
      <c r="F60" s="13"/>
      <c r="G60" s="13" t="str">
        <f>IF(E60="","",IFERROR(VLOOKUP(E60,Cadastros!$A$4:$C$103,2,FALSE),""))</f>
        <v/>
      </c>
      <c r="H60" s="19" t="str">
        <f>IF(OR(B60="",G60=""),"",B60+G60/1440)</f>
        <v/>
      </c>
      <c r="I60" s="16" t="str">
        <f>IF(E60="","",IFERROR(VLOOKUP(E60,Cadastros!$A$4:$C$103,3,FALSE),""))</f>
        <v/>
      </c>
      <c r="J60" s="13"/>
      <c r="K60" s="20" t="str">
        <f>IF(OR(A60="",B60="",F60="",H60="",J60="Cancelado",J60="Faltou"),"",IF(COUNTIFS($A$4:$A$303,A60,$F$4:$F$303,F60,$B$4:$B$303,"&lt;"&amp;H60,$H$4:$H$303,"&gt;"&amp;B60,$J$4:$J$303,"&lt;&gt;Cancelado",$J$4:$J$303,"&lt;&gt;Faltou")&gt;1,"Horário ocupado",""))</f>
        <v/>
      </c>
      <c r="L60" s="13"/>
    </row>
    <row r="61" spans="1:12" x14ac:dyDescent="0.25">
      <c r="A61" s="25"/>
      <c r="B61" s="23"/>
      <c r="C61" s="14"/>
      <c r="D61" s="14"/>
      <c r="E61" s="14"/>
      <c r="F61" s="14"/>
      <c r="G61" s="14" t="str">
        <f>IF(E61="","",IFERROR(VLOOKUP(E61,Cadastros!$A$4:$C$103,2,FALSE),""))</f>
        <v/>
      </c>
      <c r="H61" s="23" t="str">
        <f>IF(OR(B61="",G61=""),"",B61+G61/1440)</f>
        <v/>
      </c>
      <c r="I61" s="15" t="str">
        <f>IF(E61="","",IFERROR(VLOOKUP(E61,Cadastros!$A$4:$C$103,3,FALSE),""))</f>
        <v/>
      </c>
      <c r="J61" s="14"/>
      <c r="K61" s="24" t="str">
        <f>IF(OR(A61="",B61="",F61="",H61="",J61="Cancelado",J61="Faltou"),"",IF(COUNTIFS($A$4:$A$303,A61,$F$4:$F$303,F61,$B$4:$B$303,"&lt;"&amp;H61,$H$4:$H$303,"&gt;"&amp;B61,$J$4:$J$303,"&lt;&gt;Cancelado",$J$4:$J$303,"&lt;&gt;Faltou")&gt;1,"Horário ocupado",""))</f>
        <v/>
      </c>
      <c r="L61" s="14"/>
    </row>
    <row r="62" spans="1:12" x14ac:dyDescent="0.25">
      <c r="A62" s="26"/>
      <c r="B62" s="19"/>
      <c r="C62" s="13"/>
      <c r="D62" s="13"/>
      <c r="E62" s="13"/>
      <c r="F62" s="13"/>
      <c r="G62" s="13" t="str">
        <f>IF(E62="","",IFERROR(VLOOKUP(E62,Cadastros!$A$4:$C$103,2,FALSE),""))</f>
        <v/>
      </c>
      <c r="H62" s="19" t="str">
        <f>IF(OR(B62="",G62=""),"",B62+G62/1440)</f>
        <v/>
      </c>
      <c r="I62" s="16" t="str">
        <f>IF(E62="","",IFERROR(VLOOKUP(E62,Cadastros!$A$4:$C$103,3,FALSE),""))</f>
        <v/>
      </c>
      <c r="J62" s="13"/>
      <c r="K62" s="20" t="str">
        <f>IF(OR(A62="",B62="",F62="",H62="",J62="Cancelado",J62="Faltou"),"",IF(COUNTIFS($A$4:$A$303,A62,$F$4:$F$303,F62,$B$4:$B$303,"&lt;"&amp;H62,$H$4:$H$303,"&gt;"&amp;B62,$J$4:$J$303,"&lt;&gt;Cancelado",$J$4:$J$303,"&lt;&gt;Faltou")&gt;1,"Horário ocupado",""))</f>
        <v/>
      </c>
      <c r="L62" s="13"/>
    </row>
    <row r="63" spans="1:12" x14ac:dyDescent="0.25">
      <c r="A63" s="25"/>
      <c r="B63" s="23"/>
      <c r="C63" s="14"/>
      <c r="D63" s="14"/>
      <c r="E63" s="14"/>
      <c r="F63" s="14"/>
      <c r="G63" s="14" t="str">
        <f>IF(E63="","",IFERROR(VLOOKUP(E63,Cadastros!$A$4:$C$103,2,FALSE),""))</f>
        <v/>
      </c>
      <c r="H63" s="23" t="str">
        <f>IF(OR(B63="",G63=""),"",B63+G63/1440)</f>
        <v/>
      </c>
      <c r="I63" s="15" t="str">
        <f>IF(E63="","",IFERROR(VLOOKUP(E63,Cadastros!$A$4:$C$103,3,FALSE),""))</f>
        <v/>
      </c>
      <c r="J63" s="14"/>
      <c r="K63" s="24" t="str">
        <f>IF(OR(A63="",B63="",F63="",H63="",J63="Cancelado",J63="Faltou"),"",IF(COUNTIFS($A$4:$A$303,A63,$F$4:$F$303,F63,$B$4:$B$303,"&lt;"&amp;H63,$H$4:$H$303,"&gt;"&amp;B63,$J$4:$J$303,"&lt;&gt;Cancelado",$J$4:$J$303,"&lt;&gt;Faltou")&gt;1,"Horário ocupado",""))</f>
        <v/>
      </c>
      <c r="L63" s="14"/>
    </row>
    <row r="64" spans="1:12" x14ac:dyDescent="0.25">
      <c r="A64" s="26"/>
      <c r="B64" s="19"/>
      <c r="C64" s="13"/>
      <c r="D64" s="13"/>
      <c r="E64" s="13"/>
      <c r="F64" s="13"/>
      <c r="G64" s="13" t="str">
        <f>IF(E64="","",IFERROR(VLOOKUP(E64,Cadastros!$A$4:$C$103,2,FALSE),""))</f>
        <v/>
      </c>
      <c r="H64" s="19" t="str">
        <f>IF(OR(B64="",G64=""),"",B64+G64/1440)</f>
        <v/>
      </c>
      <c r="I64" s="16" t="str">
        <f>IF(E64="","",IFERROR(VLOOKUP(E64,Cadastros!$A$4:$C$103,3,FALSE),""))</f>
        <v/>
      </c>
      <c r="J64" s="13"/>
      <c r="K64" s="20" t="str">
        <f>IF(OR(A64="",B64="",F64="",H64="",J64="Cancelado",J64="Faltou"),"",IF(COUNTIFS($A$4:$A$303,A64,$F$4:$F$303,F64,$B$4:$B$303,"&lt;"&amp;H64,$H$4:$H$303,"&gt;"&amp;B64,$J$4:$J$303,"&lt;&gt;Cancelado",$J$4:$J$303,"&lt;&gt;Faltou")&gt;1,"Horário ocupado",""))</f>
        <v/>
      </c>
      <c r="L64" s="13"/>
    </row>
    <row r="65" spans="1:12" x14ac:dyDescent="0.25">
      <c r="A65" s="25"/>
      <c r="B65" s="23"/>
      <c r="C65" s="14"/>
      <c r="D65" s="14"/>
      <c r="E65" s="14"/>
      <c r="F65" s="14"/>
      <c r="G65" s="14" t="str">
        <f>IF(E65="","",IFERROR(VLOOKUP(E65,Cadastros!$A$4:$C$103,2,FALSE),""))</f>
        <v/>
      </c>
      <c r="H65" s="23" t="str">
        <f>IF(OR(B65="",G65=""),"",B65+G65/1440)</f>
        <v/>
      </c>
      <c r="I65" s="15" t="str">
        <f>IF(E65="","",IFERROR(VLOOKUP(E65,Cadastros!$A$4:$C$103,3,FALSE),""))</f>
        <v/>
      </c>
      <c r="J65" s="14"/>
      <c r="K65" s="24" t="str">
        <f>IF(OR(A65="",B65="",F65="",H65="",J65="Cancelado",J65="Faltou"),"",IF(COUNTIFS($A$4:$A$303,A65,$F$4:$F$303,F65,$B$4:$B$303,"&lt;"&amp;H65,$H$4:$H$303,"&gt;"&amp;B65,$J$4:$J$303,"&lt;&gt;Cancelado",$J$4:$J$303,"&lt;&gt;Faltou")&gt;1,"Horário ocupado",""))</f>
        <v/>
      </c>
      <c r="L65" s="14"/>
    </row>
    <row r="66" spans="1:12" x14ac:dyDescent="0.25">
      <c r="A66" s="26"/>
      <c r="B66" s="19"/>
      <c r="C66" s="13"/>
      <c r="D66" s="13"/>
      <c r="E66" s="13"/>
      <c r="F66" s="13"/>
      <c r="G66" s="13" t="str">
        <f>IF(E66="","",IFERROR(VLOOKUP(E66,Cadastros!$A$4:$C$103,2,FALSE),""))</f>
        <v/>
      </c>
      <c r="H66" s="19" t="str">
        <f>IF(OR(B66="",G66=""),"",B66+G66/1440)</f>
        <v/>
      </c>
      <c r="I66" s="16" t="str">
        <f>IF(E66="","",IFERROR(VLOOKUP(E66,Cadastros!$A$4:$C$103,3,FALSE),""))</f>
        <v/>
      </c>
      <c r="J66" s="13"/>
      <c r="K66" s="20" t="str">
        <f>IF(OR(A66="",B66="",F66="",H66="",J66="Cancelado",J66="Faltou"),"",IF(COUNTIFS($A$4:$A$303,A66,$F$4:$F$303,F66,$B$4:$B$303,"&lt;"&amp;H66,$H$4:$H$303,"&gt;"&amp;B66,$J$4:$J$303,"&lt;&gt;Cancelado",$J$4:$J$303,"&lt;&gt;Faltou")&gt;1,"Horário ocupado",""))</f>
        <v/>
      </c>
      <c r="L66" s="13"/>
    </row>
    <row r="67" spans="1:12" x14ac:dyDescent="0.25">
      <c r="A67" s="25"/>
      <c r="B67" s="23"/>
      <c r="C67" s="14"/>
      <c r="D67" s="14"/>
      <c r="E67" s="14"/>
      <c r="F67" s="14"/>
      <c r="G67" s="14" t="str">
        <f>IF(E67="","",IFERROR(VLOOKUP(E67,Cadastros!$A$4:$C$103,2,FALSE),""))</f>
        <v/>
      </c>
      <c r="H67" s="23" t="str">
        <f>IF(OR(B67="",G67=""),"",B67+G67/1440)</f>
        <v/>
      </c>
      <c r="I67" s="15" t="str">
        <f>IF(E67="","",IFERROR(VLOOKUP(E67,Cadastros!$A$4:$C$103,3,FALSE),""))</f>
        <v/>
      </c>
      <c r="J67" s="14"/>
      <c r="K67" s="24" t="str">
        <f>IF(OR(A67="",B67="",F67="",H67="",J67="Cancelado",J67="Faltou"),"",IF(COUNTIFS($A$4:$A$303,A67,$F$4:$F$303,F67,$B$4:$B$303,"&lt;"&amp;H67,$H$4:$H$303,"&gt;"&amp;B67,$J$4:$J$303,"&lt;&gt;Cancelado",$J$4:$J$303,"&lt;&gt;Faltou")&gt;1,"Horário ocupado",""))</f>
        <v/>
      </c>
      <c r="L67" s="14"/>
    </row>
    <row r="68" spans="1:12" x14ac:dyDescent="0.25">
      <c r="A68" s="26"/>
      <c r="B68" s="19"/>
      <c r="C68" s="13"/>
      <c r="D68" s="13"/>
      <c r="E68" s="13"/>
      <c r="F68" s="13"/>
      <c r="G68" s="13" t="str">
        <f>IF(E68="","",IFERROR(VLOOKUP(E68,Cadastros!$A$4:$C$103,2,FALSE),""))</f>
        <v/>
      </c>
      <c r="H68" s="19" t="str">
        <f>IF(OR(B68="",G68=""),"",B68+G68/1440)</f>
        <v/>
      </c>
      <c r="I68" s="16" t="str">
        <f>IF(E68="","",IFERROR(VLOOKUP(E68,Cadastros!$A$4:$C$103,3,FALSE),""))</f>
        <v/>
      </c>
      <c r="J68" s="13"/>
      <c r="K68" s="20" t="str">
        <f>IF(OR(A68="",B68="",F68="",H68="",J68="Cancelado",J68="Faltou"),"",IF(COUNTIFS($A$4:$A$303,A68,$F$4:$F$303,F68,$B$4:$B$303,"&lt;"&amp;H68,$H$4:$H$303,"&gt;"&amp;B68,$J$4:$J$303,"&lt;&gt;Cancelado",$J$4:$J$303,"&lt;&gt;Faltou")&gt;1,"Horário ocupado",""))</f>
        <v/>
      </c>
      <c r="L68" s="13"/>
    </row>
    <row r="69" spans="1:12" x14ac:dyDescent="0.25">
      <c r="A69" s="25"/>
      <c r="B69" s="23"/>
      <c r="C69" s="14"/>
      <c r="D69" s="14"/>
      <c r="E69" s="14"/>
      <c r="F69" s="14"/>
      <c r="G69" s="14" t="str">
        <f>IF(E69="","",IFERROR(VLOOKUP(E69,Cadastros!$A$4:$C$103,2,FALSE),""))</f>
        <v/>
      </c>
      <c r="H69" s="23" t="str">
        <f>IF(OR(B69="",G69=""),"",B69+G69/1440)</f>
        <v/>
      </c>
      <c r="I69" s="15" t="str">
        <f>IF(E69="","",IFERROR(VLOOKUP(E69,Cadastros!$A$4:$C$103,3,FALSE),""))</f>
        <v/>
      </c>
      <c r="J69" s="14"/>
      <c r="K69" s="24" t="str">
        <f>IF(OR(A69="",B69="",F69="",H69="",J69="Cancelado",J69="Faltou"),"",IF(COUNTIFS($A$4:$A$303,A69,$F$4:$F$303,F69,$B$4:$B$303,"&lt;"&amp;H69,$H$4:$H$303,"&gt;"&amp;B69,$J$4:$J$303,"&lt;&gt;Cancelado",$J$4:$J$303,"&lt;&gt;Faltou")&gt;1,"Horário ocupado",""))</f>
        <v/>
      </c>
      <c r="L69" s="14"/>
    </row>
    <row r="70" spans="1:12" x14ac:dyDescent="0.25">
      <c r="A70" s="26"/>
      <c r="B70" s="19"/>
      <c r="C70" s="13"/>
      <c r="D70" s="13"/>
      <c r="E70" s="13"/>
      <c r="F70" s="13"/>
      <c r="G70" s="13" t="str">
        <f>IF(E70="","",IFERROR(VLOOKUP(E70,Cadastros!$A$4:$C$103,2,FALSE),""))</f>
        <v/>
      </c>
      <c r="H70" s="19" t="str">
        <f>IF(OR(B70="",G70=""),"",B70+G70/1440)</f>
        <v/>
      </c>
      <c r="I70" s="16" t="str">
        <f>IF(E70="","",IFERROR(VLOOKUP(E70,Cadastros!$A$4:$C$103,3,FALSE),""))</f>
        <v/>
      </c>
      <c r="J70" s="13"/>
      <c r="K70" s="20" t="str">
        <f>IF(OR(A70="",B70="",F70="",H70="",J70="Cancelado",J70="Faltou"),"",IF(COUNTIFS($A$4:$A$303,A70,$F$4:$F$303,F70,$B$4:$B$303,"&lt;"&amp;H70,$H$4:$H$303,"&gt;"&amp;B70,$J$4:$J$303,"&lt;&gt;Cancelado",$J$4:$J$303,"&lt;&gt;Faltou")&gt;1,"Horário ocupado",""))</f>
        <v/>
      </c>
      <c r="L70" s="13"/>
    </row>
    <row r="71" spans="1:12" x14ac:dyDescent="0.25">
      <c r="A71" s="25"/>
      <c r="B71" s="23"/>
      <c r="C71" s="14"/>
      <c r="D71" s="14"/>
      <c r="E71" s="14"/>
      <c r="F71" s="14"/>
      <c r="G71" s="14" t="str">
        <f>IF(E71="","",IFERROR(VLOOKUP(E71,Cadastros!$A$4:$C$103,2,FALSE),""))</f>
        <v/>
      </c>
      <c r="H71" s="23" t="str">
        <f>IF(OR(B71="",G71=""),"",B71+G71/1440)</f>
        <v/>
      </c>
      <c r="I71" s="15" t="str">
        <f>IF(E71="","",IFERROR(VLOOKUP(E71,Cadastros!$A$4:$C$103,3,FALSE),""))</f>
        <v/>
      </c>
      <c r="J71" s="14"/>
      <c r="K71" s="24" t="str">
        <f>IF(OR(A71="",B71="",F71="",H71="",J71="Cancelado",J71="Faltou"),"",IF(COUNTIFS($A$4:$A$303,A71,$F$4:$F$303,F71,$B$4:$B$303,"&lt;"&amp;H71,$H$4:$H$303,"&gt;"&amp;B71,$J$4:$J$303,"&lt;&gt;Cancelado",$J$4:$J$303,"&lt;&gt;Faltou")&gt;1,"Horário ocupado",""))</f>
        <v/>
      </c>
      <c r="L71" s="14"/>
    </row>
    <row r="72" spans="1:12" x14ac:dyDescent="0.25">
      <c r="A72" s="26"/>
      <c r="B72" s="19"/>
      <c r="C72" s="13"/>
      <c r="D72" s="13"/>
      <c r="E72" s="13"/>
      <c r="F72" s="13"/>
      <c r="G72" s="13" t="str">
        <f>IF(E72="","",IFERROR(VLOOKUP(E72,Cadastros!$A$4:$C$103,2,FALSE),""))</f>
        <v/>
      </c>
      <c r="H72" s="19" t="str">
        <f>IF(OR(B72="",G72=""),"",B72+G72/1440)</f>
        <v/>
      </c>
      <c r="I72" s="16" t="str">
        <f>IF(E72="","",IFERROR(VLOOKUP(E72,Cadastros!$A$4:$C$103,3,FALSE),""))</f>
        <v/>
      </c>
      <c r="J72" s="13"/>
      <c r="K72" s="20" t="str">
        <f>IF(OR(A72="",B72="",F72="",H72="",J72="Cancelado",J72="Faltou"),"",IF(COUNTIFS($A$4:$A$303,A72,$F$4:$F$303,F72,$B$4:$B$303,"&lt;"&amp;H72,$H$4:$H$303,"&gt;"&amp;B72,$J$4:$J$303,"&lt;&gt;Cancelado",$J$4:$J$303,"&lt;&gt;Faltou")&gt;1,"Horário ocupado",""))</f>
        <v/>
      </c>
      <c r="L72" s="13"/>
    </row>
    <row r="73" spans="1:12" x14ac:dyDescent="0.25">
      <c r="A73" s="25"/>
      <c r="B73" s="23"/>
      <c r="C73" s="14"/>
      <c r="D73" s="14"/>
      <c r="E73" s="14"/>
      <c r="F73" s="14"/>
      <c r="G73" s="14" t="str">
        <f>IF(E73="","",IFERROR(VLOOKUP(E73,Cadastros!$A$4:$C$103,2,FALSE),""))</f>
        <v/>
      </c>
      <c r="H73" s="23" t="str">
        <f>IF(OR(B73="",G73=""),"",B73+G73/1440)</f>
        <v/>
      </c>
      <c r="I73" s="15" t="str">
        <f>IF(E73="","",IFERROR(VLOOKUP(E73,Cadastros!$A$4:$C$103,3,FALSE),""))</f>
        <v/>
      </c>
      <c r="J73" s="14"/>
      <c r="K73" s="24" t="str">
        <f>IF(OR(A73="",B73="",F73="",H73="",J73="Cancelado",J73="Faltou"),"",IF(COUNTIFS($A$4:$A$303,A73,$F$4:$F$303,F73,$B$4:$B$303,"&lt;"&amp;H73,$H$4:$H$303,"&gt;"&amp;B73,$J$4:$J$303,"&lt;&gt;Cancelado",$J$4:$J$303,"&lt;&gt;Faltou")&gt;1,"Horário ocupado",""))</f>
        <v/>
      </c>
      <c r="L73" s="14"/>
    </row>
    <row r="74" spans="1:12" x14ac:dyDescent="0.25">
      <c r="A74" s="26"/>
      <c r="B74" s="19"/>
      <c r="C74" s="13"/>
      <c r="D74" s="13"/>
      <c r="E74" s="13"/>
      <c r="F74" s="13"/>
      <c r="G74" s="13" t="str">
        <f>IF(E74="","",IFERROR(VLOOKUP(E74,Cadastros!$A$4:$C$103,2,FALSE),""))</f>
        <v/>
      </c>
      <c r="H74" s="19" t="str">
        <f>IF(OR(B74="",G74=""),"",B74+G74/1440)</f>
        <v/>
      </c>
      <c r="I74" s="16" t="str">
        <f>IF(E74="","",IFERROR(VLOOKUP(E74,Cadastros!$A$4:$C$103,3,FALSE),""))</f>
        <v/>
      </c>
      <c r="J74" s="13"/>
      <c r="K74" s="20" t="str">
        <f>IF(OR(A74="",B74="",F74="",H74="",J74="Cancelado",J74="Faltou"),"",IF(COUNTIFS($A$4:$A$303,A74,$F$4:$F$303,F74,$B$4:$B$303,"&lt;"&amp;H74,$H$4:$H$303,"&gt;"&amp;B74,$J$4:$J$303,"&lt;&gt;Cancelado",$J$4:$J$303,"&lt;&gt;Faltou")&gt;1,"Horário ocupado",""))</f>
        <v/>
      </c>
      <c r="L74" s="13"/>
    </row>
    <row r="75" spans="1:12" x14ac:dyDescent="0.25">
      <c r="A75" s="25"/>
      <c r="B75" s="23"/>
      <c r="C75" s="14"/>
      <c r="D75" s="14"/>
      <c r="E75" s="14"/>
      <c r="F75" s="14"/>
      <c r="G75" s="14" t="str">
        <f>IF(E75="","",IFERROR(VLOOKUP(E75,Cadastros!$A$4:$C$103,2,FALSE),""))</f>
        <v/>
      </c>
      <c r="H75" s="23" t="str">
        <f>IF(OR(B75="",G75=""),"",B75+G75/1440)</f>
        <v/>
      </c>
      <c r="I75" s="15" t="str">
        <f>IF(E75="","",IFERROR(VLOOKUP(E75,Cadastros!$A$4:$C$103,3,FALSE),""))</f>
        <v/>
      </c>
      <c r="J75" s="14"/>
      <c r="K75" s="24" t="str">
        <f>IF(OR(A75="",B75="",F75="",H75="",J75="Cancelado",J75="Faltou"),"",IF(COUNTIFS($A$4:$A$303,A75,$F$4:$F$303,F75,$B$4:$B$303,"&lt;"&amp;H75,$H$4:$H$303,"&gt;"&amp;B75,$J$4:$J$303,"&lt;&gt;Cancelado",$J$4:$J$303,"&lt;&gt;Faltou")&gt;1,"Horário ocupado",""))</f>
        <v/>
      </c>
      <c r="L75" s="14"/>
    </row>
    <row r="76" spans="1:12" x14ac:dyDescent="0.25">
      <c r="A76" s="26"/>
      <c r="B76" s="19"/>
      <c r="C76" s="13"/>
      <c r="D76" s="13"/>
      <c r="E76" s="13"/>
      <c r="F76" s="13"/>
      <c r="G76" s="13" t="str">
        <f>IF(E76="","",IFERROR(VLOOKUP(E76,Cadastros!$A$4:$C$103,2,FALSE),""))</f>
        <v/>
      </c>
      <c r="H76" s="19" t="str">
        <f>IF(OR(B76="",G76=""),"",B76+G76/1440)</f>
        <v/>
      </c>
      <c r="I76" s="16" t="str">
        <f>IF(E76="","",IFERROR(VLOOKUP(E76,Cadastros!$A$4:$C$103,3,FALSE),""))</f>
        <v/>
      </c>
      <c r="J76" s="13"/>
      <c r="K76" s="20" t="str">
        <f>IF(OR(A76="",B76="",F76="",H76="",J76="Cancelado",J76="Faltou"),"",IF(COUNTIFS($A$4:$A$303,A76,$F$4:$F$303,F76,$B$4:$B$303,"&lt;"&amp;H76,$H$4:$H$303,"&gt;"&amp;B76,$J$4:$J$303,"&lt;&gt;Cancelado",$J$4:$J$303,"&lt;&gt;Faltou")&gt;1,"Horário ocupado",""))</f>
        <v/>
      </c>
      <c r="L76" s="13"/>
    </row>
    <row r="77" spans="1:12" x14ac:dyDescent="0.25">
      <c r="A77" s="25"/>
      <c r="B77" s="23"/>
      <c r="C77" s="14"/>
      <c r="D77" s="14"/>
      <c r="E77" s="14"/>
      <c r="F77" s="14"/>
      <c r="G77" s="14" t="str">
        <f>IF(E77="","",IFERROR(VLOOKUP(E77,Cadastros!$A$4:$C$103,2,FALSE),""))</f>
        <v/>
      </c>
      <c r="H77" s="23" t="str">
        <f>IF(OR(B77="",G77=""),"",B77+G77/1440)</f>
        <v/>
      </c>
      <c r="I77" s="15" t="str">
        <f>IF(E77="","",IFERROR(VLOOKUP(E77,Cadastros!$A$4:$C$103,3,FALSE),""))</f>
        <v/>
      </c>
      <c r="J77" s="14"/>
      <c r="K77" s="24" t="str">
        <f>IF(OR(A77="",B77="",F77="",H77="",J77="Cancelado",J77="Faltou"),"",IF(COUNTIFS($A$4:$A$303,A77,$F$4:$F$303,F77,$B$4:$B$303,"&lt;"&amp;H77,$H$4:$H$303,"&gt;"&amp;B77,$J$4:$J$303,"&lt;&gt;Cancelado",$J$4:$J$303,"&lt;&gt;Faltou")&gt;1,"Horário ocupado",""))</f>
        <v/>
      </c>
      <c r="L77" s="14"/>
    </row>
    <row r="78" spans="1:12" x14ac:dyDescent="0.25">
      <c r="A78" s="26"/>
      <c r="B78" s="19"/>
      <c r="C78" s="13"/>
      <c r="D78" s="13"/>
      <c r="E78" s="13"/>
      <c r="F78" s="13"/>
      <c r="G78" s="13" t="str">
        <f>IF(E78="","",IFERROR(VLOOKUP(E78,Cadastros!$A$4:$C$103,2,FALSE),""))</f>
        <v/>
      </c>
      <c r="H78" s="19" t="str">
        <f>IF(OR(B78="",G78=""),"",B78+G78/1440)</f>
        <v/>
      </c>
      <c r="I78" s="16" t="str">
        <f>IF(E78="","",IFERROR(VLOOKUP(E78,Cadastros!$A$4:$C$103,3,FALSE),""))</f>
        <v/>
      </c>
      <c r="J78" s="13"/>
      <c r="K78" s="20" t="str">
        <f>IF(OR(A78="",B78="",F78="",H78="",J78="Cancelado",J78="Faltou"),"",IF(COUNTIFS($A$4:$A$303,A78,$F$4:$F$303,F78,$B$4:$B$303,"&lt;"&amp;H78,$H$4:$H$303,"&gt;"&amp;B78,$J$4:$J$303,"&lt;&gt;Cancelado",$J$4:$J$303,"&lt;&gt;Faltou")&gt;1,"Horário ocupado",""))</f>
        <v/>
      </c>
      <c r="L78" s="13"/>
    </row>
    <row r="79" spans="1:12" x14ac:dyDescent="0.25">
      <c r="A79" s="25"/>
      <c r="B79" s="23"/>
      <c r="C79" s="14"/>
      <c r="D79" s="14"/>
      <c r="E79" s="14"/>
      <c r="F79" s="14"/>
      <c r="G79" s="14" t="str">
        <f>IF(E79="","",IFERROR(VLOOKUP(E79,Cadastros!$A$4:$C$103,2,FALSE),""))</f>
        <v/>
      </c>
      <c r="H79" s="23" t="str">
        <f>IF(OR(B79="",G79=""),"",B79+G79/1440)</f>
        <v/>
      </c>
      <c r="I79" s="15" t="str">
        <f>IF(E79="","",IFERROR(VLOOKUP(E79,Cadastros!$A$4:$C$103,3,FALSE),""))</f>
        <v/>
      </c>
      <c r="J79" s="14"/>
      <c r="K79" s="24" t="str">
        <f>IF(OR(A79="",B79="",F79="",H79="",J79="Cancelado",J79="Faltou"),"",IF(COUNTIFS($A$4:$A$303,A79,$F$4:$F$303,F79,$B$4:$B$303,"&lt;"&amp;H79,$H$4:$H$303,"&gt;"&amp;B79,$J$4:$J$303,"&lt;&gt;Cancelado",$J$4:$J$303,"&lt;&gt;Faltou")&gt;1,"Horário ocupado",""))</f>
        <v/>
      </c>
      <c r="L79" s="14"/>
    </row>
    <row r="80" spans="1:12" x14ac:dyDescent="0.25">
      <c r="A80" s="26"/>
      <c r="B80" s="19"/>
      <c r="C80" s="13"/>
      <c r="D80" s="13"/>
      <c r="E80" s="13"/>
      <c r="F80" s="13"/>
      <c r="G80" s="13" t="str">
        <f>IF(E80="","",IFERROR(VLOOKUP(E80,Cadastros!$A$4:$C$103,2,FALSE),""))</f>
        <v/>
      </c>
      <c r="H80" s="19" t="str">
        <f>IF(OR(B80="",G80=""),"",B80+G80/1440)</f>
        <v/>
      </c>
      <c r="I80" s="16" t="str">
        <f>IF(E80="","",IFERROR(VLOOKUP(E80,Cadastros!$A$4:$C$103,3,FALSE),""))</f>
        <v/>
      </c>
      <c r="J80" s="13"/>
      <c r="K80" s="20" t="str">
        <f>IF(OR(A80="",B80="",F80="",H80="",J80="Cancelado",J80="Faltou"),"",IF(COUNTIFS($A$4:$A$303,A80,$F$4:$F$303,F80,$B$4:$B$303,"&lt;"&amp;H80,$H$4:$H$303,"&gt;"&amp;B80,$J$4:$J$303,"&lt;&gt;Cancelado",$J$4:$J$303,"&lt;&gt;Faltou")&gt;1,"Horário ocupado",""))</f>
        <v/>
      </c>
      <c r="L80" s="13"/>
    </row>
    <row r="81" spans="1:12" x14ac:dyDescent="0.25">
      <c r="A81" s="25"/>
      <c r="B81" s="23"/>
      <c r="C81" s="14"/>
      <c r="D81" s="14"/>
      <c r="E81" s="14"/>
      <c r="F81" s="14"/>
      <c r="G81" s="14" t="str">
        <f>IF(E81="","",IFERROR(VLOOKUP(E81,Cadastros!$A$4:$C$103,2,FALSE),""))</f>
        <v/>
      </c>
      <c r="H81" s="23" t="str">
        <f>IF(OR(B81="",G81=""),"",B81+G81/1440)</f>
        <v/>
      </c>
      <c r="I81" s="15" t="str">
        <f>IF(E81="","",IFERROR(VLOOKUP(E81,Cadastros!$A$4:$C$103,3,FALSE),""))</f>
        <v/>
      </c>
      <c r="J81" s="14"/>
      <c r="K81" s="24" t="str">
        <f>IF(OR(A81="",B81="",F81="",H81="",J81="Cancelado",J81="Faltou"),"",IF(COUNTIFS($A$4:$A$303,A81,$F$4:$F$303,F81,$B$4:$B$303,"&lt;"&amp;H81,$H$4:$H$303,"&gt;"&amp;B81,$J$4:$J$303,"&lt;&gt;Cancelado",$J$4:$J$303,"&lt;&gt;Faltou")&gt;1,"Horário ocupado",""))</f>
        <v/>
      </c>
      <c r="L81" s="14"/>
    </row>
    <row r="82" spans="1:12" x14ac:dyDescent="0.25">
      <c r="A82" s="26"/>
      <c r="B82" s="19"/>
      <c r="C82" s="13"/>
      <c r="D82" s="13"/>
      <c r="E82" s="13"/>
      <c r="F82" s="13"/>
      <c r="G82" s="13" t="str">
        <f>IF(E82="","",IFERROR(VLOOKUP(E82,Cadastros!$A$4:$C$103,2,FALSE),""))</f>
        <v/>
      </c>
      <c r="H82" s="19" t="str">
        <f>IF(OR(B82="",G82=""),"",B82+G82/1440)</f>
        <v/>
      </c>
      <c r="I82" s="16" t="str">
        <f>IF(E82="","",IFERROR(VLOOKUP(E82,Cadastros!$A$4:$C$103,3,FALSE),""))</f>
        <v/>
      </c>
      <c r="J82" s="13"/>
      <c r="K82" s="20" t="str">
        <f>IF(OR(A82="",B82="",F82="",H82="",J82="Cancelado",J82="Faltou"),"",IF(COUNTIFS($A$4:$A$303,A82,$F$4:$F$303,F82,$B$4:$B$303,"&lt;"&amp;H82,$H$4:$H$303,"&gt;"&amp;B82,$J$4:$J$303,"&lt;&gt;Cancelado",$J$4:$J$303,"&lt;&gt;Faltou")&gt;1,"Horário ocupado",""))</f>
        <v/>
      </c>
      <c r="L82" s="13"/>
    </row>
    <row r="83" spans="1:12" x14ac:dyDescent="0.25">
      <c r="A83" s="25"/>
      <c r="B83" s="23"/>
      <c r="C83" s="14"/>
      <c r="D83" s="14"/>
      <c r="E83" s="14"/>
      <c r="F83" s="14"/>
      <c r="G83" s="14" t="str">
        <f>IF(E83="","",IFERROR(VLOOKUP(E83,Cadastros!$A$4:$C$103,2,FALSE),""))</f>
        <v/>
      </c>
      <c r="H83" s="23" t="str">
        <f>IF(OR(B83="",G83=""),"",B83+G83/1440)</f>
        <v/>
      </c>
      <c r="I83" s="15" t="str">
        <f>IF(E83="","",IFERROR(VLOOKUP(E83,Cadastros!$A$4:$C$103,3,FALSE),""))</f>
        <v/>
      </c>
      <c r="J83" s="14"/>
      <c r="K83" s="24" t="str">
        <f>IF(OR(A83="",B83="",F83="",H83="",J83="Cancelado",J83="Faltou"),"",IF(COUNTIFS($A$4:$A$303,A83,$F$4:$F$303,F83,$B$4:$B$303,"&lt;"&amp;H83,$H$4:$H$303,"&gt;"&amp;B83,$J$4:$J$303,"&lt;&gt;Cancelado",$J$4:$J$303,"&lt;&gt;Faltou")&gt;1,"Horário ocupado",""))</f>
        <v/>
      </c>
      <c r="L83" s="14"/>
    </row>
    <row r="84" spans="1:12" x14ac:dyDescent="0.25">
      <c r="A84" s="26"/>
      <c r="B84" s="19"/>
      <c r="C84" s="13"/>
      <c r="D84" s="13"/>
      <c r="E84" s="13"/>
      <c r="F84" s="13"/>
      <c r="G84" s="13" t="str">
        <f>IF(E84="","",IFERROR(VLOOKUP(E84,Cadastros!$A$4:$C$103,2,FALSE),""))</f>
        <v/>
      </c>
      <c r="H84" s="19" t="str">
        <f>IF(OR(B84="",G84=""),"",B84+G84/1440)</f>
        <v/>
      </c>
      <c r="I84" s="16" t="str">
        <f>IF(E84="","",IFERROR(VLOOKUP(E84,Cadastros!$A$4:$C$103,3,FALSE),""))</f>
        <v/>
      </c>
      <c r="J84" s="13"/>
      <c r="K84" s="20" t="str">
        <f>IF(OR(A84="",B84="",F84="",H84="",J84="Cancelado",J84="Faltou"),"",IF(COUNTIFS($A$4:$A$303,A84,$F$4:$F$303,F84,$B$4:$B$303,"&lt;"&amp;H84,$H$4:$H$303,"&gt;"&amp;B84,$J$4:$J$303,"&lt;&gt;Cancelado",$J$4:$J$303,"&lt;&gt;Faltou")&gt;1,"Horário ocupado",""))</f>
        <v/>
      </c>
      <c r="L84" s="13"/>
    </row>
    <row r="85" spans="1:12" x14ac:dyDescent="0.25">
      <c r="A85" s="25"/>
      <c r="B85" s="23"/>
      <c r="C85" s="14"/>
      <c r="D85" s="14"/>
      <c r="E85" s="14"/>
      <c r="F85" s="14"/>
      <c r="G85" s="14" t="str">
        <f>IF(E85="","",IFERROR(VLOOKUP(E85,Cadastros!$A$4:$C$103,2,FALSE),""))</f>
        <v/>
      </c>
      <c r="H85" s="23" t="str">
        <f>IF(OR(B85="",G85=""),"",B85+G85/1440)</f>
        <v/>
      </c>
      <c r="I85" s="15" t="str">
        <f>IF(E85="","",IFERROR(VLOOKUP(E85,Cadastros!$A$4:$C$103,3,FALSE),""))</f>
        <v/>
      </c>
      <c r="J85" s="14"/>
      <c r="K85" s="24" t="str">
        <f>IF(OR(A85="",B85="",F85="",H85="",J85="Cancelado",J85="Faltou"),"",IF(COUNTIFS($A$4:$A$303,A85,$F$4:$F$303,F85,$B$4:$B$303,"&lt;"&amp;H85,$H$4:$H$303,"&gt;"&amp;B85,$J$4:$J$303,"&lt;&gt;Cancelado",$J$4:$J$303,"&lt;&gt;Faltou")&gt;1,"Horário ocupado",""))</f>
        <v/>
      </c>
      <c r="L85" s="14"/>
    </row>
    <row r="86" spans="1:12" x14ac:dyDescent="0.25">
      <c r="A86" s="26"/>
      <c r="B86" s="19"/>
      <c r="C86" s="13"/>
      <c r="D86" s="13"/>
      <c r="E86" s="13"/>
      <c r="F86" s="13"/>
      <c r="G86" s="13" t="str">
        <f>IF(E86="","",IFERROR(VLOOKUP(E86,Cadastros!$A$4:$C$103,2,FALSE),""))</f>
        <v/>
      </c>
      <c r="H86" s="19" t="str">
        <f>IF(OR(B86="",G86=""),"",B86+G86/1440)</f>
        <v/>
      </c>
      <c r="I86" s="16" t="str">
        <f>IF(E86="","",IFERROR(VLOOKUP(E86,Cadastros!$A$4:$C$103,3,FALSE),""))</f>
        <v/>
      </c>
      <c r="J86" s="13"/>
      <c r="K86" s="20" t="str">
        <f>IF(OR(A86="",B86="",F86="",H86="",J86="Cancelado",J86="Faltou"),"",IF(COUNTIFS($A$4:$A$303,A86,$F$4:$F$303,F86,$B$4:$B$303,"&lt;"&amp;H86,$H$4:$H$303,"&gt;"&amp;B86,$J$4:$J$303,"&lt;&gt;Cancelado",$J$4:$J$303,"&lt;&gt;Faltou")&gt;1,"Horário ocupado",""))</f>
        <v/>
      </c>
      <c r="L86" s="13"/>
    </row>
    <row r="87" spans="1:12" x14ac:dyDescent="0.25">
      <c r="A87" s="25"/>
      <c r="B87" s="23"/>
      <c r="C87" s="14"/>
      <c r="D87" s="14"/>
      <c r="E87" s="14"/>
      <c r="F87" s="14"/>
      <c r="G87" s="14" t="str">
        <f>IF(E87="","",IFERROR(VLOOKUP(E87,Cadastros!$A$4:$C$103,2,FALSE),""))</f>
        <v/>
      </c>
      <c r="H87" s="23" t="str">
        <f>IF(OR(B87="",G87=""),"",B87+G87/1440)</f>
        <v/>
      </c>
      <c r="I87" s="15" t="str">
        <f>IF(E87="","",IFERROR(VLOOKUP(E87,Cadastros!$A$4:$C$103,3,FALSE),""))</f>
        <v/>
      </c>
      <c r="J87" s="14"/>
      <c r="K87" s="24" t="str">
        <f>IF(OR(A87="",B87="",F87="",H87="",J87="Cancelado",J87="Faltou"),"",IF(COUNTIFS($A$4:$A$303,A87,$F$4:$F$303,F87,$B$4:$B$303,"&lt;"&amp;H87,$H$4:$H$303,"&gt;"&amp;B87,$J$4:$J$303,"&lt;&gt;Cancelado",$J$4:$J$303,"&lt;&gt;Faltou")&gt;1,"Horário ocupado",""))</f>
        <v/>
      </c>
      <c r="L87" s="14"/>
    </row>
    <row r="88" spans="1:12" x14ac:dyDescent="0.25">
      <c r="A88" s="26"/>
      <c r="B88" s="19"/>
      <c r="C88" s="13"/>
      <c r="D88" s="13"/>
      <c r="E88" s="13"/>
      <c r="F88" s="13"/>
      <c r="G88" s="13" t="str">
        <f>IF(E88="","",IFERROR(VLOOKUP(E88,Cadastros!$A$4:$C$103,2,FALSE),""))</f>
        <v/>
      </c>
      <c r="H88" s="19" t="str">
        <f>IF(OR(B88="",G88=""),"",B88+G88/1440)</f>
        <v/>
      </c>
      <c r="I88" s="16" t="str">
        <f>IF(E88="","",IFERROR(VLOOKUP(E88,Cadastros!$A$4:$C$103,3,FALSE),""))</f>
        <v/>
      </c>
      <c r="J88" s="13"/>
      <c r="K88" s="20" t="str">
        <f>IF(OR(A88="",B88="",F88="",H88="",J88="Cancelado",J88="Faltou"),"",IF(COUNTIFS($A$4:$A$303,A88,$F$4:$F$303,F88,$B$4:$B$303,"&lt;"&amp;H88,$H$4:$H$303,"&gt;"&amp;B88,$J$4:$J$303,"&lt;&gt;Cancelado",$J$4:$J$303,"&lt;&gt;Faltou")&gt;1,"Horário ocupado",""))</f>
        <v/>
      </c>
      <c r="L88" s="13"/>
    </row>
    <row r="89" spans="1:12" x14ac:dyDescent="0.25">
      <c r="A89" s="25"/>
      <c r="B89" s="23"/>
      <c r="C89" s="14"/>
      <c r="D89" s="14"/>
      <c r="E89" s="14"/>
      <c r="F89" s="14"/>
      <c r="G89" s="14" t="str">
        <f>IF(E89="","",IFERROR(VLOOKUP(E89,Cadastros!$A$4:$C$103,2,FALSE),""))</f>
        <v/>
      </c>
      <c r="H89" s="23" t="str">
        <f>IF(OR(B89="",G89=""),"",B89+G89/1440)</f>
        <v/>
      </c>
      <c r="I89" s="15" t="str">
        <f>IF(E89="","",IFERROR(VLOOKUP(E89,Cadastros!$A$4:$C$103,3,FALSE),""))</f>
        <v/>
      </c>
      <c r="J89" s="14"/>
      <c r="K89" s="24" t="str">
        <f>IF(OR(A89="",B89="",F89="",H89="",J89="Cancelado",J89="Faltou"),"",IF(COUNTIFS($A$4:$A$303,A89,$F$4:$F$303,F89,$B$4:$B$303,"&lt;"&amp;H89,$H$4:$H$303,"&gt;"&amp;B89,$J$4:$J$303,"&lt;&gt;Cancelado",$J$4:$J$303,"&lt;&gt;Faltou")&gt;1,"Horário ocupado",""))</f>
        <v/>
      </c>
      <c r="L89" s="14"/>
    </row>
    <row r="90" spans="1:12" x14ac:dyDescent="0.25">
      <c r="A90" s="26"/>
      <c r="B90" s="19"/>
      <c r="C90" s="13"/>
      <c r="D90" s="13"/>
      <c r="E90" s="13"/>
      <c r="F90" s="13"/>
      <c r="G90" s="13" t="str">
        <f>IF(E90="","",IFERROR(VLOOKUP(E90,Cadastros!$A$4:$C$103,2,FALSE),""))</f>
        <v/>
      </c>
      <c r="H90" s="19" t="str">
        <f>IF(OR(B90="",G90=""),"",B90+G90/1440)</f>
        <v/>
      </c>
      <c r="I90" s="16" t="str">
        <f>IF(E90="","",IFERROR(VLOOKUP(E90,Cadastros!$A$4:$C$103,3,FALSE),""))</f>
        <v/>
      </c>
      <c r="J90" s="13"/>
      <c r="K90" s="20" t="str">
        <f>IF(OR(A90="",B90="",F90="",H90="",J90="Cancelado",J90="Faltou"),"",IF(COUNTIFS($A$4:$A$303,A90,$F$4:$F$303,F90,$B$4:$B$303,"&lt;"&amp;H90,$H$4:$H$303,"&gt;"&amp;B90,$J$4:$J$303,"&lt;&gt;Cancelado",$J$4:$J$303,"&lt;&gt;Faltou")&gt;1,"Horário ocupado",""))</f>
        <v/>
      </c>
      <c r="L90" s="13"/>
    </row>
    <row r="91" spans="1:12" x14ac:dyDescent="0.25">
      <c r="A91" s="25"/>
      <c r="B91" s="23"/>
      <c r="C91" s="14"/>
      <c r="D91" s="14"/>
      <c r="E91" s="14"/>
      <c r="F91" s="14"/>
      <c r="G91" s="14" t="str">
        <f>IF(E91="","",IFERROR(VLOOKUP(E91,Cadastros!$A$4:$C$103,2,FALSE),""))</f>
        <v/>
      </c>
      <c r="H91" s="23" t="str">
        <f>IF(OR(B91="",G91=""),"",B91+G91/1440)</f>
        <v/>
      </c>
      <c r="I91" s="15" t="str">
        <f>IF(E91="","",IFERROR(VLOOKUP(E91,Cadastros!$A$4:$C$103,3,FALSE),""))</f>
        <v/>
      </c>
      <c r="J91" s="14"/>
      <c r="K91" s="24" t="str">
        <f>IF(OR(A91="",B91="",F91="",H91="",J91="Cancelado",J91="Faltou"),"",IF(COUNTIFS($A$4:$A$303,A91,$F$4:$F$303,F91,$B$4:$B$303,"&lt;"&amp;H91,$H$4:$H$303,"&gt;"&amp;B91,$J$4:$J$303,"&lt;&gt;Cancelado",$J$4:$J$303,"&lt;&gt;Faltou")&gt;1,"Horário ocupado",""))</f>
        <v/>
      </c>
      <c r="L91" s="14"/>
    </row>
    <row r="92" spans="1:12" x14ac:dyDescent="0.25">
      <c r="A92" s="26"/>
      <c r="B92" s="19"/>
      <c r="C92" s="13"/>
      <c r="D92" s="13"/>
      <c r="E92" s="13"/>
      <c r="F92" s="13"/>
      <c r="G92" s="13" t="str">
        <f>IF(E92="","",IFERROR(VLOOKUP(E92,Cadastros!$A$4:$C$103,2,FALSE),""))</f>
        <v/>
      </c>
      <c r="H92" s="19" t="str">
        <f>IF(OR(B92="",G92=""),"",B92+G92/1440)</f>
        <v/>
      </c>
      <c r="I92" s="16" t="str">
        <f>IF(E92="","",IFERROR(VLOOKUP(E92,Cadastros!$A$4:$C$103,3,FALSE),""))</f>
        <v/>
      </c>
      <c r="J92" s="13"/>
      <c r="K92" s="20" t="str">
        <f>IF(OR(A92="",B92="",F92="",H92="",J92="Cancelado",J92="Faltou"),"",IF(COUNTIFS($A$4:$A$303,A92,$F$4:$F$303,F92,$B$4:$B$303,"&lt;"&amp;H92,$H$4:$H$303,"&gt;"&amp;B92,$J$4:$J$303,"&lt;&gt;Cancelado",$J$4:$J$303,"&lt;&gt;Faltou")&gt;1,"Horário ocupado",""))</f>
        <v/>
      </c>
      <c r="L92" s="13"/>
    </row>
    <row r="93" spans="1:12" x14ac:dyDescent="0.25">
      <c r="A93" s="25"/>
      <c r="B93" s="23"/>
      <c r="C93" s="14"/>
      <c r="D93" s="14"/>
      <c r="E93" s="14"/>
      <c r="F93" s="14"/>
      <c r="G93" s="14" t="str">
        <f>IF(E93="","",IFERROR(VLOOKUP(E93,Cadastros!$A$4:$C$103,2,FALSE),""))</f>
        <v/>
      </c>
      <c r="H93" s="23" t="str">
        <f>IF(OR(B93="",G93=""),"",B93+G93/1440)</f>
        <v/>
      </c>
      <c r="I93" s="15" t="str">
        <f>IF(E93="","",IFERROR(VLOOKUP(E93,Cadastros!$A$4:$C$103,3,FALSE),""))</f>
        <v/>
      </c>
      <c r="J93" s="14"/>
      <c r="K93" s="24" t="str">
        <f>IF(OR(A93="",B93="",F93="",H93="",J93="Cancelado",J93="Faltou"),"",IF(COUNTIFS($A$4:$A$303,A93,$F$4:$F$303,F93,$B$4:$B$303,"&lt;"&amp;H93,$H$4:$H$303,"&gt;"&amp;B93,$J$4:$J$303,"&lt;&gt;Cancelado",$J$4:$J$303,"&lt;&gt;Faltou")&gt;1,"Horário ocupado",""))</f>
        <v/>
      </c>
      <c r="L93" s="14"/>
    </row>
    <row r="94" spans="1:12" x14ac:dyDescent="0.25">
      <c r="A94" s="26"/>
      <c r="B94" s="19"/>
      <c r="C94" s="13"/>
      <c r="D94" s="13"/>
      <c r="E94" s="13"/>
      <c r="F94" s="13"/>
      <c r="G94" s="13" t="str">
        <f>IF(E94="","",IFERROR(VLOOKUP(E94,Cadastros!$A$4:$C$103,2,FALSE),""))</f>
        <v/>
      </c>
      <c r="H94" s="19" t="str">
        <f>IF(OR(B94="",G94=""),"",B94+G94/1440)</f>
        <v/>
      </c>
      <c r="I94" s="16" t="str">
        <f>IF(E94="","",IFERROR(VLOOKUP(E94,Cadastros!$A$4:$C$103,3,FALSE),""))</f>
        <v/>
      </c>
      <c r="J94" s="13"/>
      <c r="K94" s="20" t="str">
        <f>IF(OR(A94="",B94="",F94="",H94="",J94="Cancelado",J94="Faltou"),"",IF(COUNTIFS($A$4:$A$303,A94,$F$4:$F$303,F94,$B$4:$B$303,"&lt;"&amp;H94,$H$4:$H$303,"&gt;"&amp;B94,$J$4:$J$303,"&lt;&gt;Cancelado",$J$4:$J$303,"&lt;&gt;Faltou")&gt;1,"Horário ocupado",""))</f>
        <v/>
      </c>
      <c r="L94" s="13"/>
    </row>
    <row r="95" spans="1:12" x14ac:dyDescent="0.25">
      <c r="A95" s="25"/>
      <c r="B95" s="23"/>
      <c r="C95" s="14"/>
      <c r="D95" s="14"/>
      <c r="E95" s="14"/>
      <c r="F95" s="14"/>
      <c r="G95" s="14" t="str">
        <f>IF(E95="","",IFERROR(VLOOKUP(E95,Cadastros!$A$4:$C$103,2,FALSE),""))</f>
        <v/>
      </c>
      <c r="H95" s="23" t="str">
        <f>IF(OR(B95="",G95=""),"",B95+G95/1440)</f>
        <v/>
      </c>
      <c r="I95" s="15" t="str">
        <f>IF(E95="","",IFERROR(VLOOKUP(E95,Cadastros!$A$4:$C$103,3,FALSE),""))</f>
        <v/>
      </c>
      <c r="J95" s="14"/>
      <c r="K95" s="24" t="str">
        <f>IF(OR(A95="",B95="",F95="",H95="",J95="Cancelado",J95="Faltou"),"",IF(COUNTIFS($A$4:$A$303,A95,$F$4:$F$303,F95,$B$4:$B$303,"&lt;"&amp;H95,$H$4:$H$303,"&gt;"&amp;B95,$J$4:$J$303,"&lt;&gt;Cancelado",$J$4:$J$303,"&lt;&gt;Faltou")&gt;1,"Horário ocupado",""))</f>
        <v/>
      </c>
      <c r="L95" s="14"/>
    </row>
    <row r="96" spans="1:12" x14ac:dyDescent="0.25">
      <c r="A96" s="26"/>
      <c r="B96" s="19"/>
      <c r="C96" s="13"/>
      <c r="D96" s="13"/>
      <c r="E96" s="13"/>
      <c r="F96" s="13"/>
      <c r="G96" s="13" t="str">
        <f>IF(E96="","",IFERROR(VLOOKUP(E96,Cadastros!$A$4:$C$103,2,FALSE),""))</f>
        <v/>
      </c>
      <c r="H96" s="19" t="str">
        <f>IF(OR(B96="",G96=""),"",B96+G96/1440)</f>
        <v/>
      </c>
      <c r="I96" s="16" t="str">
        <f>IF(E96="","",IFERROR(VLOOKUP(E96,Cadastros!$A$4:$C$103,3,FALSE),""))</f>
        <v/>
      </c>
      <c r="J96" s="13"/>
      <c r="K96" s="20" t="str">
        <f>IF(OR(A96="",B96="",F96="",H96="",J96="Cancelado",J96="Faltou"),"",IF(COUNTIFS($A$4:$A$303,A96,$F$4:$F$303,F96,$B$4:$B$303,"&lt;"&amp;H96,$H$4:$H$303,"&gt;"&amp;B96,$J$4:$J$303,"&lt;&gt;Cancelado",$J$4:$J$303,"&lt;&gt;Faltou")&gt;1,"Horário ocupado",""))</f>
        <v/>
      </c>
      <c r="L96" s="13"/>
    </row>
    <row r="97" spans="1:12" x14ac:dyDescent="0.25">
      <c r="A97" s="25"/>
      <c r="B97" s="23"/>
      <c r="C97" s="14"/>
      <c r="D97" s="14"/>
      <c r="E97" s="14"/>
      <c r="F97" s="14"/>
      <c r="G97" s="14" t="str">
        <f>IF(E97="","",IFERROR(VLOOKUP(E97,Cadastros!$A$4:$C$103,2,FALSE),""))</f>
        <v/>
      </c>
      <c r="H97" s="23" t="str">
        <f>IF(OR(B97="",G97=""),"",B97+G97/1440)</f>
        <v/>
      </c>
      <c r="I97" s="15" t="str">
        <f>IF(E97="","",IFERROR(VLOOKUP(E97,Cadastros!$A$4:$C$103,3,FALSE),""))</f>
        <v/>
      </c>
      <c r="J97" s="14"/>
      <c r="K97" s="24" t="str">
        <f>IF(OR(A97="",B97="",F97="",H97="",J97="Cancelado",J97="Faltou"),"",IF(COUNTIFS($A$4:$A$303,A97,$F$4:$F$303,F97,$B$4:$B$303,"&lt;"&amp;H97,$H$4:$H$303,"&gt;"&amp;B97,$J$4:$J$303,"&lt;&gt;Cancelado",$J$4:$J$303,"&lt;&gt;Faltou")&gt;1,"Horário ocupado",""))</f>
        <v/>
      </c>
      <c r="L97" s="14"/>
    </row>
    <row r="98" spans="1:12" x14ac:dyDescent="0.25">
      <c r="A98" s="26"/>
      <c r="B98" s="19"/>
      <c r="C98" s="13"/>
      <c r="D98" s="13"/>
      <c r="E98" s="13"/>
      <c r="F98" s="13"/>
      <c r="G98" s="13" t="str">
        <f>IF(E98="","",IFERROR(VLOOKUP(E98,Cadastros!$A$4:$C$103,2,FALSE),""))</f>
        <v/>
      </c>
      <c r="H98" s="19" t="str">
        <f>IF(OR(B98="",G98=""),"",B98+G98/1440)</f>
        <v/>
      </c>
      <c r="I98" s="16" t="str">
        <f>IF(E98="","",IFERROR(VLOOKUP(E98,Cadastros!$A$4:$C$103,3,FALSE),""))</f>
        <v/>
      </c>
      <c r="J98" s="13"/>
      <c r="K98" s="20" t="str">
        <f>IF(OR(A98="",B98="",F98="",H98="",J98="Cancelado",J98="Faltou"),"",IF(COUNTIFS($A$4:$A$303,A98,$F$4:$F$303,F98,$B$4:$B$303,"&lt;"&amp;H98,$H$4:$H$303,"&gt;"&amp;B98,$J$4:$J$303,"&lt;&gt;Cancelado",$J$4:$J$303,"&lt;&gt;Faltou")&gt;1,"Horário ocupado",""))</f>
        <v/>
      </c>
      <c r="L98" s="13"/>
    </row>
    <row r="99" spans="1:12" x14ac:dyDescent="0.25">
      <c r="A99" s="25"/>
      <c r="B99" s="23"/>
      <c r="C99" s="14"/>
      <c r="D99" s="14"/>
      <c r="E99" s="14"/>
      <c r="F99" s="14"/>
      <c r="G99" s="14" t="str">
        <f>IF(E99="","",IFERROR(VLOOKUP(E99,Cadastros!$A$4:$C$103,2,FALSE),""))</f>
        <v/>
      </c>
      <c r="H99" s="23" t="str">
        <f>IF(OR(B99="",G99=""),"",B99+G99/1440)</f>
        <v/>
      </c>
      <c r="I99" s="15" t="str">
        <f>IF(E99="","",IFERROR(VLOOKUP(E99,Cadastros!$A$4:$C$103,3,FALSE),""))</f>
        <v/>
      </c>
      <c r="J99" s="14"/>
      <c r="K99" s="24" t="str">
        <f>IF(OR(A99="",B99="",F99="",H99="",J99="Cancelado",J99="Faltou"),"",IF(COUNTIFS($A$4:$A$303,A99,$F$4:$F$303,F99,$B$4:$B$303,"&lt;"&amp;H99,$H$4:$H$303,"&gt;"&amp;B99,$J$4:$J$303,"&lt;&gt;Cancelado",$J$4:$J$303,"&lt;&gt;Faltou")&gt;1,"Horário ocupado",""))</f>
        <v/>
      </c>
      <c r="L99" s="14"/>
    </row>
    <row r="100" spans="1:12" x14ac:dyDescent="0.25">
      <c r="A100" s="26"/>
      <c r="B100" s="19"/>
      <c r="C100" s="13"/>
      <c r="D100" s="13"/>
      <c r="E100" s="13"/>
      <c r="F100" s="13"/>
      <c r="G100" s="13" t="str">
        <f>IF(E100="","",IFERROR(VLOOKUP(E100,Cadastros!$A$4:$C$103,2,FALSE),""))</f>
        <v/>
      </c>
      <c r="H100" s="19" t="str">
        <f>IF(OR(B100="",G100=""),"",B100+G100/1440)</f>
        <v/>
      </c>
      <c r="I100" s="16" t="str">
        <f>IF(E100="","",IFERROR(VLOOKUP(E100,Cadastros!$A$4:$C$103,3,FALSE),""))</f>
        <v/>
      </c>
      <c r="J100" s="13"/>
      <c r="K100" s="20" t="str">
        <f>IF(OR(A100="",B100="",F100="",H100="",J100="Cancelado",J100="Faltou"),"",IF(COUNTIFS($A$4:$A$303,A100,$F$4:$F$303,F100,$B$4:$B$303,"&lt;"&amp;H100,$H$4:$H$303,"&gt;"&amp;B100,$J$4:$J$303,"&lt;&gt;Cancelado",$J$4:$J$303,"&lt;&gt;Faltou")&gt;1,"Horário ocupado",""))</f>
        <v/>
      </c>
      <c r="L100" s="13"/>
    </row>
    <row r="101" spans="1:12" x14ac:dyDescent="0.25">
      <c r="A101" s="25"/>
      <c r="B101" s="23"/>
      <c r="C101" s="14"/>
      <c r="D101" s="14"/>
      <c r="E101" s="14"/>
      <c r="F101" s="14"/>
      <c r="G101" s="14" t="str">
        <f>IF(E101="","",IFERROR(VLOOKUP(E101,Cadastros!$A$4:$C$103,2,FALSE),""))</f>
        <v/>
      </c>
      <c r="H101" s="23" t="str">
        <f>IF(OR(B101="",G101=""),"",B101+G101/1440)</f>
        <v/>
      </c>
      <c r="I101" s="15" t="str">
        <f>IF(E101="","",IFERROR(VLOOKUP(E101,Cadastros!$A$4:$C$103,3,FALSE),""))</f>
        <v/>
      </c>
      <c r="J101" s="14"/>
      <c r="K101" s="24" t="str">
        <f>IF(OR(A101="",B101="",F101="",H101="",J101="Cancelado",J101="Faltou"),"",IF(COUNTIFS($A$4:$A$303,A101,$F$4:$F$303,F101,$B$4:$B$303,"&lt;"&amp;H101,$H$4:$H$303,"&gt;"&amp;B101,$J$4:$J$303,"&lt;&gt;Cancelado",$J$4:$J$303,"&lt;&gt;Faltou")&gt;1,"Horário ocupado",""))</f>
        <v/>
      </c>
      <c r="L101" s="14"/>
    </row>
    <row r="102" spans="1:12" x14ac:dyDescent="0.25">
      <c r="A102" s="26"/>
      <c r="B102" s="19"/>
      <c r="C102" s="13"/>
      <c r="D102" s="13"/>
      <c r="E102" s="13"/>
      <c r="F102" s="13"/>
      <c r="G102" s="13" t="str">
        <f>IF(E102="","",IFERROR(VLOOKUP(E102,Cadastros!$A$4:$C$103,2,FALSE),""))</f>
        <v/>
      </c>
      <c r="H102" s="19" t="str">
        <f>IF(OR(B102="",G102=""),"",B102+G102/1440)</f>
        <v/>
      </c>
      <c r="I102" s="16" t="str">
        <f>IF(E102="","",IFERROR(VLOOKUP(E102,Cadastros!$A$4:$C$103,3,FALSE),""))</f>
        <v/>
      </c>
      <c r="J102" s="13"/>
      <c r="K102" s="20" t="str">
        <f>IF(OR(A102="",B102="",F102="",H102="",J102="Cancelado",J102="Faltou"),"",IF(COUNTIFS($A$4:$A$303,A102,$F$4:$F$303,F102,$B$4:$B$303,"&lt;"&amp;H102,$H$4:$H$303,"&gt;"&amp;B102,$J$4:$J$303,"&lt;&gt;Cancelado",$J$4:$J$303,"&lt;&gt;Faltou")&gt;1,"Horário ocupado",""))</f>
        <v/>
      </c>
      <c r="L102" s="13"/>
    </row>
    <row r="103" spans="1:12" x14ac:dyDescent="0.25">
      <c r="A103" s="25"/>
      <c r="B103" s="23"/>
      <c r="C103" s="14"/>
      <c r="D103" s="14"/>
      <c r="E103" s="14"/>
      <c r="F103" s="14"/>
      <c r="G103" s="14" t="str">
        <f>IF(E103="","",IFERROR(VLOOKUP(E103,Cadastros!$A$4:$C$103,2,FALSE),""))</f>
        <v/>
      </c>
      <c r="H103" s="23" t="str">
        <f>IF(OR(B103="",G103=""),"",B103+G103/1440)</f>
        <v/>
      </c>
      <c r="I103" s="15" t="str">
        <f>IF(E103="","",IFERROR(VLOOKUP(E103,Cadastros!$A$4:$C$103,3,FALSE),""))</f>
        <v/>
      </c>
      <c r="J103" s="14"/>
      <c r="K103" s="24" t="str">
        <f>IF(OR(A103="",B103="",F103="",H103="",J103="Cancelado",J103="Faltou"),"",IF(COUNTIFS($A$4:$A$303,A103,$F$4:$F$303,F103,$B$4:$B$303,"&lt;"&amp;H103,$H$4:$H$303,"&gt;"&amp;B103,$J$4:$J$303,"&lt;&gt;Cancelado",$J$4:$J$303,"&lt;&gt;Faltou")&gt;1,"Horário ocupado",""))</f>
        <v/>
      </c>
      <c r="L103" s="14"/>
    </row>
    <row r="104" spans="1:12" x14ac:dyDescent="0.25">
      <c r="A104" s="26"/>
      <c r="B104" s="19"/>
      <c r="C104" s="13"/>
      <c r="D104" s="13"/>
      <c r="E104" s="13"/>
      <c r="F104" s="13"/>
      <c r="G104" s="13" t="str">
        <f>IF(E104="","",IFERROR(VLOOKUP(E104,Cadastros!$A$4:$C$103,2,FALSE),""))</f>
        <v/>
      </c>
      <c r="H104" s="19" t="str">
        <f>IF(OR(B104="",G104=""),"",B104+G104/1440)</f>
        <v/>
      </c>
      <c r="I104" s="16" t="str">
        <f>IF(E104="","",IFERROR(VLOOKUP(E104,Cadastros!$A$4:$C$103,3,FALSE),""))</f>
        <v/>
      </c>
      <c r="J104" s="13"/>
      <c r="K104" s="20" t="str">
        <f>IF(OR(A104="",B104="",F104="",H104="",J104="Cancelado",J104="Faltou"),"",IF(COUNTIFS($A$4:$A$303,A104,$F$4:$F$303,F104,$B$4:$B$303,"&lt;"&amp;H104,$H$4:$H$303,"&gt;"&amp;B104,$J$4:$J$303,"&lt;&gt;Cancelado",$J$4:$J$303,"&lt;&gt;Faltou")&gt;1,"Horário ocupado",""))</f>
        <v/>
      </c>
      <c r="L104" s="13"/>
    </row>
    <row r="105" spans="1:12" x14ac:dyDescent="0.25">
      <c r="A105" s="25"/>
      <c r="B105" s="23"/>
      <c r="C105" s="14"/>
      <c r="D105" s="14"/>
      <c r="E105" s="14"/>
      <c r="F105" s="14"/>
      <c r="G105" s="14" t="str">
        <f>IF(E105="","",IFERROR(VLOOKUP(E105,Cadastros!$A$4:$C$103,2,FALSE),""))</f>
        <v/>
      </c>
      <c r="H105" s="23" t="str">
        <f>IF(OR(B105="",G105=""),"",B105+G105/1440)</f>
        <v/>
      </c>
      <c r="I105" s="15" t="str">
        <f>IF(E105="","",IFERROR(VLOOKUP(E105,Cadastros!$A$4:$C$103,3,FALSE),""))</f>
        <v/>
      </c>
      <c r="J105" s="14"/>
      <c r="K105" s="24" t="str">
        <f>IF(OR(A105="",B105="",F105="",H105="",J105="Cancelado",J105="Faltou"),"",IF(COUNTIFS($A$4:$A$303,A105,$F$4:$F$303,F105,$B$4:$B$303,"&lt;"&amp;H105,$H$4:$H$303,"&gt;"&amp;B105,$J$4:$J$303,"&lt;&gt;Cancelado",$J$4:$J$303,"&lt;&gt;Faltou")&gt;1,"Horário ocupado",""))</f>
        <v/>
      </c>
      <c r="L105" s="14"/>
    </row>
    <row r="106" spans="1:12" x14ac:dyDescent="0.25">
      <c r="A106" s="26"/>
      <c r="B106" s="19"/>
      <c r="C106" s="13"/>
      <c r="D106" s="13"/>
      <c r="E106" s="13"/>
      <c r="F106" s="13"/>
      <c r="G106" s="13" t="str">
        <f>IF(E106="","",IFERROR(VLOOKUP(E106,Cadastros!$A$4:$C$103,2,FALSE),""))</f>
        <v/>
      </c>
      <c r="H106" s="19" t="str">
        <f>IF(OR(B106="",G106=""),"",B106+G106/1440)</f>
        <v/>
      </c>
      <c r="I106" s="16" t="str">
        <f>IF(E106="","",IFERROR(VLOOKUP(E106,Cadastros!$A$4:$C$103,3,FALSE),""))</f>
        <v/>
      </c>
      <c r="J106" s="13"/>
      <c r="K106" s="20" t="str">
        <f>IF(OR(A106="",B106="",F106="",H106="",J106="Cancelado",J106="Faltou"),"",IF(COUNTIFS($A$4:$A$303,A106,$F$4:$F$303,F106,$B$4:$B$303,"&lt;"&amp;H106,$H$4:$H$303,"&gt;"&amp;B106,$J$4:$J$303,"&lt;&gt;Cancelado",$J$4:$J$303,"&lt;&gt;Faltou")&gt;1,"Horário ocupado",""))</f>
        <v/>
      </c>
      <c r="L106" s="13"/>
    </row>
    <row r="107" spans="1:12" x14ac:dyDescent="0.25">
      <c r="A107" s="25"/>
      <c r="B107" s="23"/>
      <c r="C107" s="14"/>
      <c r="D107" s="14"/>
      <c r="E107" s="14"/>
      <c r="F107" s="14"/>
      <c r="G107" s="14" t="str">
        <f>IF(E107="","",IFERROR(VLOOKUP(E107,Cadastros!$A$4:$C$103,2,FALSE),""))</f>
        <v/>
      </c>
      <c r="H107" s="23" t="str">
        <f>IF(OR(B107="",G107=""),"",B107+G107/1440)</f>
        <v/>
      </c>
      <c r="I107" s="15" t="str">
        <f>IF(E107="","",IFERROR(VLOOKUP(E107,Cadastros!$A$4:$C$103,3,FALSE),""))</f>
        <v/>
      </c>
      <c r="J107" s="14"/>
      <c r="K107" s="24" t="str">
        <f>IF(OR(A107="",B107="",F107="",H107="",J107="Cancelado",J107="Faltou"),"",IF(COUNTIFS($A$4:$A$303,A107,$F$4:$F$303,F107,$B$4:$B$303,"&lt;"&amp;H107,$H$4:$H$303,"&gt;"&amp;B107,$J$4:$J$303,"&lt;&gt;Cancelado",$J$4:$J$303,"&lt;&gt;Faltou")&gt;1,"Horário ocupado",""))</f>
        <v/>
      </c>
      <c r="L107" s="14"/>
    </row>
    <row r="108" spans="1:12" x14ac:dyDescent="0.25">
      <c r="A108" s="26"/>
      <c r="B108" s="19"/>
      <c r="C108" s="13"/>
      <c r="D108" s="13"/>
      <c r="E108" s="13"/>
      <c r="F108" s="13"/>
      <c r="G108" s="13" t="str">
        <f>IF(E108="","",IFERROR(VLOOKUP(E108,Cadastros!$A$4:$C$103,2,FALSE),""))</f>
        <v/>
      </c>
      <c r="H108" s="19" t="str">
        <f>IF(OR(B108="",G108=""),"",B108+G108/1440)</f>
        <v/>
      </c>
      <c r="I108" s="16" t="str">
        <f>IF(E108="","",IFERROR(VLOOKUP(E108,Cadastros!$A$4:$C$103,3,FALSE),""))</f>
        <v/>
      </c>
      <c r="J108" s="13"/>
      <c r="K108" s="20" t="str">
        <f>IF(OR(A108="",B108="",F108="",H108="",J108="Cancelado",J108="Faltou"),"",IF(COUNTIFS($A$4:$A$303,A108,$F$4:$F$303,F108,$B$4:$B$303,"&lt;"&amp;H108,$H$4:$H$303,"&gt;"&amp;B108,$J$4:$J$303,"&lt;&gt;Cancelado",$J$4:$J$303,"&lt;&gt;Faltou")&gt;1,"Horário ocupado",""))</f>
        <v/>
      </c>
      <c r="L108" s="13"/>
    </row>
    <row r="109" spans="1:12" x14ac:dyDescent="0.25">
      <c r="A109" s="25"/>
      <c r="B109" s="23"/>
      <c r="C109" s="14"/>
      <c r="D109" s="14"/>
      <c r="E109" s="14"/>
      <c r="F109" s="14"/>
      <c r="G109" s="14" t="str">
        <f>IF(E109="","",IFERROR(VLOOKUP(E109,Cadastros!$A$4:$C$103,2,FALSE),""))</f>
        <v/>
      </c>
      <c r="H109" s="23" t="str">
        <f>IF(OR(B109="",G109=""),"",B109+G109/1440)</f>
        <v/>
      </c>
      <c r="I109" s="15" t="str">
        <f>IF(E109="","",IFERROR(VLOOKUP(E109,Cadastros!$A$4:$C$103,3,FALSE),""))</f>
        <v/>
      </c>
      <c r="J109" s="14"/>
      <c r="K109" s="24" t="str">
        <f>IF(OR(A109="",B109="",F109="",H109="",J109="Cancelado",J109="Faltou"),"",IF(COUNTIFS($A$4:$A$303,A109,$F$4:$F$303,F109,$B$4:$B$303,"&lt;"&amp;H109,$H$4:$H$303,"&gt;"&amp;B109,$J$4:$J$303,"&lt;&gt;Cancelado",$J$4:$J$303,"&lt;&gt;Faltou")&gt;1,"Horário ocupado",""))</f>
        <v/>
      </c>
      <c r="L109" s="14"/>
    </row>
    <row r="110" spans="1:12" x14ac:dyDescent="0.25">
      <c r="A110" s="26"/>
      <c r="B110" s="19"/>
      <c r="C110" s="13"/>
      <c r="D110" s="13"/>
      <c r="E110" s="13"/>
      <c r="F110" s="13"/>
      <c r="G110" s="13" t="str">
        <f>IF(E110="","",IFERROR(VLOOKUP(E110,Cadastros!$A$4:$C$103,2,FALSE),""))</f>
        <v/>
      </c>
      <c r="H110" s="19" t="str">
        <f>IF(OR(B110="",G110=""),"",B110+G110/1440)</f>
        <v/>
      </c>
      <c r="I110" s="16" t="str">
        <f>IF(E110="","",IFERROR(VLOOKUP(E110,Cadastros!$A$4:$C$103,3,FALSE),""))</f>
        <v/>
      </c>
      <c r="J110" s="13"/>
      <c r="K110" s="20" t="str">
        <f>IF(OR(A110="",B110="",F110="",H110="",J110="Cancelado",J110="Faltou"),"",IF(COUNTIFS($A$4:$A$303,A110,$F$4:$F$303,F110,$B$4:$B$303,"&lt;"&amp;H110,$H$4:$H$303,"&gt;"&amp;B110,$J$4:$J$303,"&lt;&gt;Cancelado",$J$4:$J$303,"&lt;&gt;Faltou")&gt;1,"Horário ocupado",""))</f>
        <v/>
      </c>
      <c r="L110" s="13"/>
    </row>
    <row r="111" spans="1:12" x14ac:dyDescent="0.25">
      <c r="A111" s="25"/>
      <c r="B111" s="23"/>
      <c r="C111" s="14"/>
      <c r="D111" s="14"/>
      <c r="E111" s="14"/>
      <c r="F111" s="14"/>
      <c r="G111" s="14" t="str">
        <f>IF(E111="","",IFERROR(VLOOKUP(E111,Cadastros!$A$4:$C$103,2,FALSE),""))</f>
        <v/>
      </c>
      <c r="H111" s="23" t="str">
        <f>IF(OR(B111="",G111=""),"",B111+G111/1440)</f>
        <v/>
      </c>
      <c r="I111" s="15" t="str">
        <f>IF(E111="","",IFERROR(VLOOKUP(E111,Cadastros!$A$4:$C$103,3,FALSE),""))</f>
        <v/>
      </c>
      <c r="J111" s="14"/>
      <c r="K111" s="24" t="str">
        <f>IF(OR(A111="",B111="",F111="",H111="",J111="Cancelado",J111="Faltou"),"",IF(COUNTIFS($A$4:$A$303,A111,$F$4:$F$303,F111,$B$4:$B$303,"&lt;"&amp;H111,$H$4:$H$303,"&gt;"&amp;B111,$J$4:$J$303,"&lt;&gt;Cancelado",$J$4:$J$303,"&lt;&gt;Faltou")&gt;1,"Horário ocupado",""))</f>
        <v/>
      </c>
      <c r="L111" s="14"/>
    </row>
    <row r="112" spans="1:12" x14ac:dyDescent="0.25">
      <c r="A112" s="26"/>
      <c r="B112" s="19"/>
      <c r="C112" s="13"/>
      <c r="D112" s="13"/>
      <c r="E112" s="13"/>
      <c r="F112" s="13"/>
      <c r="G112" s="13" t="str">
        <f>IF(E112="","",IFERROR(VLOOKUP(E112,Cadastros!$A$4:$C$103,2,FALSE),""))</f>
        <v/>
      </c>
      <c r="H112" s="19" t="str">
        <f>IF(OR(B112="",G112=""),"",B112+G112/1440)</f>
        <v/>
      </c>
      <c r="I112" s="16" t="str">
        <f>IF(E112="","",IFERROR(VLOOKUP(E112,Cadastros!$A$4:$C$103,3,FALSE),""))</f>
        <v/>
      </c>
      <c r="J112" s="13"/>
      <c r="K112" s="20" t="str">
        <f>IF(OR(A112="",B112="",F112="",H112="",J112="Cancelado",J112="Faltou"),"",IF(COUNTIFS($A$4:$A$303,A112,$F$4:$F$303,F112,$B$4:$B$303,"&lt;"&amp;H112,$H$4:$H$303,"&gt;"&amp;B112,$J$4:$J$303,"&lt;&gt;Cancelado",$J$4:$J$303,"&lt;&gt;Faltou")&gt;1,"Horário ocupado",""))</f>
        <v/>
      </c>
      <c r="L112" s="13"/>
    </row>
    <row r="113" spans="1:12" x14ac:dyDescent="0.25">
      <c r="A113" s="25"/>
      <c r="B113" s="23"/>
      <c r="C113" s="14"/>
      <c r="D113" s="14"/>
      <c r="E113" s="14"/>
      <c r="F113" s="14"/>
      <c r="G113" s="14" t="str">
        <f>IF(E113="","",IFERROR(VLOOKUP(E113,Cadastros!$A$4:$C$103,2,FALSE),""))</f>
        <v/>
      </c>
      <c r="H113" s="23" t="str">
        <f>IF(OR(B113="",G113=""),"",B113+G113/1440)</f>
        <v/>
      </c>
      <c r="I113" s="15" t="str">
        <f>IF(E113="","",IFERROR(VLOOKUP(E113,Cadastros!$A$4:$C$103,3,FALSE),""))</f>
        <v/>
      </c>
      <c r="J113" s="14"/>
      <c r="K113" s="24" t="str">
        <f>IF(OR(A113="",B113="",F113="",H113="",J113="Cancelado",J113="Faltou"),"",IF(COUNTIFS($A$4:$A$303,A113,$F$4:$F$303,F113,$B$4:$B$303,"&lt;"&amp;H113,$H$4:$H$303,"&gt;"&amp;B113,$J$4:$J$303,"&lt;&gt;Cancelado",$J$4:$J$303,"&lt;&gt;Faltou")&gt;1,"Horário ocupado",""))</f>
        <v/>
      </c>
      <c r="L113" s="14"/>
    </row>
    <row r="114" spans="1:12" x14ac:dyDescent="0.25">
      <c r="A114" s="26"/>
      <c r="B114" s="19"/>
      <c r="C114" s="13"/>
      <c r="D114" s="13"/>
      <c r="E114" s="13"/>
      <c r="F114" s="13"/>
      <c r="G114" s="13" t="str">
        <f>IF(E114="","",IFERROR(VLOOKUP(E114,Cadastros!$A$4:$C$103,2,FALSE),""))</f>
        <v/>
      </c>
      <c r="H114" s="19" t="str">
        <f>IF(OR(B114="",G114=""),"",B114+G114/1440)</f>
        <v/>
      </c>
      <c r="I114" s="16" t="str">
        <f>IF(E114="","",IFERROR(VLOOKUP(E114,Cadastros!$A$4:$C$103,3,FALSE),""))</f>
        <v/>
      </c>
      <c r="J114" s="13"/>
      <c r="K114" s="20" t="str">
        <f>IF(OR(A114="",B114="",F114="",H114="",J114="Cancelado",J114="Faltou"),"",IF(COUNTIFS($A$4:$A$303,A114,$F$4:$F$303,F114,$B$4:$B$303,"&lt;"&amp;H114,$H$4:$H$303,"&gt;"&amp;B114,$J$4:$J$303,"&lt;&gt;Cancelado",$J$4:$J$303,"&lt;&gt;Faltou")&gt;1,"Horário ocupado",""))</f>
        <v/>
      </c>
      <c r="L114" s="13"/>
    </row>
    <row r="115" spans="1:12" x14ac:dyDescent="0.25">
      <c r="A115" s="25"/>
      <c r="B115" s="23"/>
      <c r="C115" s="14"/>
      <c r="D115" s="14"/>
      <c r="E115" s="14"/>
      <c r="F115" s="14"/>
      <c r="G115" s="14" t="str">
        <f>IF(E115="","",IFERROR(VLOOKUP(E115,Cadastros!$A$4:$C$103,2,FALSE),""))</f>
        <v/>
      </c>
      <c r="H115" s="23" t="str">
        <f>IF(OR(B115="",G115=""),"",B115+G115/1440)</f>
        <v/>
      </c>
      <c r="I115" s="15" t="str">
        <f>IF(E115="","",IFERROR(VLOOKUP(E115,Cadastros!$A$4:$C$103,3,FALSE),""))</f>
        <v/>
      </c>
      <c r="J115" s="14"/>
      <c r="K115" s="24" t="str">
        <f>IF(OR(A115="",B115="",F115="",H115="",J115="Cancelado",J115="Faltou"),"",IF(COUNTIFS($A$4:$A$303,A115,$F$4:$F$303,F115,$B$4:$B$303,"&lt;"&amp;H115,$H$4:$H$303,"&gt;"&amp;B115,$J$4:$J$303,"&lt;&gt;Cancelado",$J$4:$J$303,"&lt;&gt;Faltou")&gt;1,"Horário ocupado",""))</f>
        <v/>
      </c>
      <c r="L115" s="14"/>
    </row>
    <row r="116" spans="1:12" x14ac:dyDescent="0.25">
      <c r="A116" s="26"/>
      <c r="B116" s="19"/>
      <c r="C116" s="13"/>
      <c r="D116" s="13"/>
      <c r="E116" s="13"/>
      <c r="F116" s="13"/>
      <c r="G116" s="13" t="str">
        <f>IF(E116="","",IFERROR(VLOOKUP(E116,Cadastros!$A$4:$C$103,2,FALSE),""))</f>
        <v/>
      </c>
      <c r="H116" s="19" t="str">
        <f>IF(OR(B116="",G116=""),"",B116+G116/1440)</f>
        <v/>
      </c>
      <c r="I116" s="16" t="str">
        <f>IF(E116="","",IFERROR(VLOOKUP(E116,Cadastros!$A$4:$C$103,3,FALSE),""))</f>
        <v/>
      </c>
      <c r="J116" s="13"/>
      <c r="K116" s="20" t="str">
        <f>IF(OR(A116="",B116="",F116="",H116="",J116="Cancelado",J116="Faltou"),"",IF(COUNTIFS($A$4:$A$303,A116,$F$4:$F$303,F116,$B$4:$B$303,"&lt;"&amp;H116,$H$4:$H$303,"&gt;"&amp;B116,$J$4:$J$303,"&lt;&gt;Cancelado",$J$4:$J$303,"&lt;&gt;Faltou")&gt;1,"Horário ocupado",""))</f>
        <v/>
      </c>
      <c r="L116" s="13"/>
    </row>
    <row r="117" spans="1:12" x14ac:dyDescent="0.25">
      <c r="A117" s="25"/>
      <c r="B117" s="23"/>
      <c r="C117" s="14"/>
      <c r="D117" s="14"/>
      <c r="E117" s="14"/>
      <c r="F117" s="14"/>
      <c r="G117" s="14" t="str">
        <f>IF(E117="","",IFERROR(VLOOKUP(E117,Cadastros!$A$4:$C$103,2,FALSE),""))</f>
        <v/>
      </c>
      <c r="H117" s="23" t="str">
        <f>IF(OR(B117="",G117=""),"",B117+G117/1440)</f>
        <v/>
      </c>
      <c r="I117" s="15" t="str">
        <f>IF(E117="","",IFERROR(VLOOKUP(E117,Cadastros!$A$4:$C$103,3,FALSE),""))</f>
        <v/>
      </c>
      <c r="J117" s="14"/>
      <c r="K117" s="24" t="str">
        <f>IF(OR(A117="",B117="",F117="",H117="",J117="Cancelado",J117="Faltou"),"",IF(COUNTIFS($A$4:$A$303,A117,$F$4:$F$303,F117,$B$4:$B$303,"&lt;"&amp;H117,$H$4:$H$303,"&gt;"&amp;B117,$J$4:$J$303,"&lt;&gt;Cancelado",$J$4:$J$303,"&lt;&gt;Faltou")&gt;1,"Horário ocupado",""))</f>
        <v/>
      </c>
      <c r="L117" s="14"/>
    </row>
    <row r="118" spans="1:12" x14ac:dyDescent="0.25">
      <c r="A118" s="26"/>
      <c r="B118" s="19"/>
      <c r="C118" s="13"/>
      <c r="D118" s="13"/>
      <c r="E118" s="13"/>
      <c r="F118" s="13"/>
      <c r="G118" s="13" t="str">
        <f>IF(E118="","",IFERROR(VLOOKUP(E118,Cadastros!$A$4:$C$103,2,FALSE),""))</f>
        <v/>
      </c>
      <c r="H118" s="19" t="str">
        <f>IF(OR(B118="",G118=""),"",B118+G118/1440)</f>
        <v/>
      </c>
      <c r="I118" s="16" t="str">
        <f>IF(E118="","",IFERROR(VLOOKUP(E118,Cadastros!$A$4:$C$103,3,FALSE),""))</f>
        <v/>
      </c>
      <c r="J118" s="13"/>
      <c r="K118" s="20" t="str">
        <f>IF(OR(A118="",B118="",F118="",H118="",J118="Cancelado",J118="Faltou"),"",IF(COUNTIFS($A$4:$A$303,A118,$F$4:$F$303,F118,$B$4:$B$303,"&lt;"&amp;H118,$H$4:$H$303,"&gt;"&amp;B118,$J$4:$J$303,"&lt;&gt;Cancelado",$J$4:$J$303,"&lt;&gt;Faltou")&gt;1,"Horário ocupado",""))</f>
        <v/>
      </c>
      <c r="L118" s="13"/>
    </row>
    <row r="119" spans="1:12" x14ac:dyDescent="0.25">
      <c r="A119" s="25"/>
      <c r="B119" s="23"/>
      <c r="C119" s="14"/>
      <c r="D119" s="14"/>
      <c r="E119" s="14"/>
      <c r="F119" s="14"/>
      <c r="G119" s="14" t="str">
        <f>IF(E119="","",IFERROR(VLOOKUP(E119,Cadastros!$A$4:$C$103,2,FALSE),""))</f>
        <v/>
      </c>
      <c r="H119" s="23" t="str">
        <f>IF(OR(B119="",G119=""),"",B119+G119/1440)</f>
        <v/>
      </c>
      <c r="I119" s="15" t="str">
        <f>IF(E119="","",IFERROR(VLOOKUP(E119,Cadastros!$A$4:$C$103,3,FALSE),""))</f>
        <v/>
      </c>
      <c r="J119" s="14"/>
      <c r="K119" s="24" t="str">
        <f>IF(OR(A119="",B119="",F119="",H119="",J119="Cancelado",J119="Faltou"),"",IF(COUNTIFS($A$4:$A$303,A119,$F$4:$F$303,F119,$B$4:$B$303,"&lt;"&amp;H119,$H$4:$H$303,"&gt;"&amp;B119,$J$4:$J$303,"&lt;&gt;Cancelado",$J$4:$J$303,"&lt;&gt;Faltou")&gt;1,"Horário ocupado",""))</f>
        <v/>
      </c>
      <c r="L119" s="14"/>
    </row>
    <row r="120" spans="1:12" x14ac:dyDescent="0.25">
      <c r="A120" s="26"/>
      <c r="B120" s="19"/>
      <c r="C120" s="13"/>
      <c r="D120" s="13"/>
      <c r="E120" s="13"/>
      <c r="F120" s="13"/>
      <c r="G120" s="13" t="str">
        <f>IF(E120="","",IFERROR(VLOOKUP(E120,Cadastros!$A$4:$C$103,2,FALSE),""))</f>
        <v/>
      </c>
      <c r="H120" s="19" t="str">
        <f>IF(OR(B120="",G120=""),"",B120+G120/1440)</f>
        <v/>
      </c>
      <c r="I120" s="16" t="str">
        <f>IF(E120="","",IFERROR(VLOOKUP(E120,Cadastros!$A$4:$C$103,3,FALSE),""))</f>
        <v/>
      </c>
      <c r="J120" s="13"/>
      <c r="K120" s="20" t="str">
        <f>IF(OR(A120="",B120="",F120="",H120="",J120="Cancelado",J120="Faltou"),"",IF(COUNTIFS($A$4:$A$303,A120,$F$4:$F$303,F120,$B$4:$B$303,"&lt;"&amp;H120,$H$4:$H$303,"&gt;"&amp;B120,$J$4:$J$303,"&lt;&gt;Cancelado",$J$4:$J$303,"&lt;&gt;Faltou")&gt;1,"Horário ocupado",""))</f>
        <v/>
      </c>
      <c r="L120" s="13"/>
    </row>
    <row r="121" spans="1:12" x14ac:dyDescent="0.25">
      <c r="A121" s="25"/>
      <c r="B121" s="23"/>
      <c r="C121" s="14"/>
      <c r="D121" s="14"/>
      <c r="E121" s="14"/>
      <c r="F121" s="14"/>
      <c r="G121" s="14" t="str">
        <f>IF(E121="","",IFERROR(VLOOKUP(E121,Cadastros!$A$4:$C$103,2,FALSE),""))</f>
        <v/>
      </c>
      <c r="H121" s="23" t="str">
        <f>IF(OR(B121="",G121=""),"",B121+G121/1440)</f>
        <v/>
      </c>
      <c r="I121" s="15" t="str">
        <f>IF(E121="","",IFERROR(VLOOKUP(E121,Cadastros!$A$4:$C$103,3,FALSE),""))</f>
        <v/>
      </c>
      <c r="J121" s="14"/>
      <c r="K121" s="24" t="str">
        <f>IF(OR(A121="",B121="",F121="",H121="",J121="Cancelado",J121="Faltou"),"",IF(COUNTIFS($A$4:$A$303,A121,$F$4:$F$303,F121,$B$4:$B$303,"&lt;"&amp;H121,$H$4:$H$303,"&gt;"&amp;B121,$J$4:$J$303,"&lt;&gt;Cancelado",$J$4:$J$303,"&lt;&gt;Faltou")&gt;1,"Horário ocupado",""))</f>
        <v/>
      </c>
      <c r="L121" s="14"/>
    </row>
    <row r="122" spans="1:12" x14ac:dyDescent="0.25">
      <c r="A122" s="26"/>
      <c r="B122" s="19"/>
      <c r="C122" s="13"/>
      <c r="D122" s="13"/>
      <c r="E122" s="13"/>
      <c r="F122" s="13"/>
      <c r="G122" s="13" t="str">
        <f>IF(E122="","",IFERROR(VLOOKUP(E122,Cadastros!$A$4:$C$103,2,FALSE),""))</f>
        <v/>
      </c>
      <c r="H122" s="19" t="str">
        <f>IF(OR(B122="",G122=""),"",B122+G122/1440)</f>
        <v/>
      </c>
      <c r="I122" s="16" t="str">
        <f>IF(E122="","",IFERROR(VLOOKUP(E122,Cadastros!$A$4:$C$103,3,FALSE),""))</f>
        <v/>
      </c>
      <c r="J122" s="13"/>
      <c r="K122" s="20" t="str">
        <f>IF(OR(A122="",B122="",F122="",H122="",J122="Cancelado",J122="Faltou"),"",IF(COUNTIFS($A$4:$A$303,A122,$F$4:$F$303,F122,$B$4:$B$303,"&lt;"&amp;H122,$H$4:$H$303,"&gt;"&amp;B122,$J$4:$J$303,"&lt;&gt;Cancelado",$J$4:$J$303,"&lt;&gt;Faltou")&gt;1,"Horário ocupado",""))</f>
        <v/>
      </c>
      <c r="L122" s="13"/>
    </row>
    <row r="123" spans="1:12" x14ac:dyDescent="0.25">
      <c r="A123" s="25"/>
      <c r="B123" s="23"/>
      <c r="C123" s="14"/>
      <c r="D123" s="14"/>
      <c r="E123" s="14"/>
      <c r="F123" s="14"/>
      <c r="G123" s="14" t="str">
        <f>IF(E123="","",IFERROR(VLOOKUP(E123,Cadastros!$A$4:$C$103,2,FALSE),""))</f>
        <v/>
      </c>
      <c r="H123" s="23" t="str">
        <f>IF(OR(B123="",G123=""),"",B123+G123/1440)</f>
        <v/>
      </c>
      <c r="I123" s="15" t="str">
        <f>IF(E123="","",IFERROR(VLOOKUP(E123,Cadastros!$A$4:$C$103,3,FALSE),""))</f>
        <v/>
      </c>
      <c r="J123" s="14"/>
      <c r="K123" s="24" t="str">
        <f>IF(OR(A123="",B123="",F123="",H123="",J123="Cancelado",J123="Faltou"),"",IF(COUNTIFS($A$4:$A$303,A123,$F$4:$F$303,F123,$B$4:$B$303,"&lt;"&amp;H123,$H$4:$H$303,"&gt;"&amp;B123,$J$4:$J$303,"&lt;&gt;Cancelado",$J$4:$J$303,"&lt;&gt;Faltou")&gt;1,"Horário ocupado",""))</f>
        <v/>
      </c>
      <c r="L123" s="14"/>
    </row>
    <row r="124" spans="1:12" x14ac:dyDescent="0.25">
      <c r="A124" s="26"/>
      <c r="B124" s="19"/>
      <c r="C124" s="13"/>
      <c r="D124" s="13"/>
      <c r="E124" s="13"/>
      <c r="F124" s="13"/>
      <c r="G124" s="13" t="str">
        <f>IF(E124="","",IFERROR(VLOOKUP(E124,Cadastros!$A$4:$C$103,2,FALSE),""))</f>
        <v/>
      </c>
      <c r="H124" s="19" t="str">
        <f>IF(OR(B124="",G124=""),"",B124+G124/1440)</f>
        <v/>
      </c>
      <c r="I124" s="16" t="str">
        <f>IF(E124="","",IFERROR(VLOOKUP(E124,Cadastros!$A$4:$C$103,3,FALSE),""))</f>
        <v/>
      </c>
      <c r="J124" s="13"/>
      <c r="K124" s="20" t="str">
        <f>IF(OR(A124="",B124="",F124="",H124="",J124="Cancelado",J124="Faltou"),"",IF(COUNTIFS($A$4:$A$303,A124,$F$4:$F$303,F124,$B$4:$B$303,"&lt;"&amp;H124,$H$4:$H$303,"&gt;"&amp;B124,$J$4:$J$303,"&lt;&gt;Cancelado",$J$4:$J$303,"&lt;&gt;Faltou")&gt;1,"Horário ocupado",""))</f>
        <v/>
      </c>
      <c r="L124" s="13"/>
    </row>
    <row r="125" spans="1:12" x14ac:dyDescent="0.25">
      <c r="A125" s="25"/>
      <c r="B125" s="23"/>
      <c r="C125" s="14"/>
      <c r="D125" s="14"/>
      <c r="E125" s="14"/>
      <c r="F125" s="14"/>
      <c r="G125" s="14" t="str">
        <f>IF(E125="","",IFERROR(VLOOKUP(E125,Cadastros!$A$4:$C$103,2,FALSE),""))</f>
        <v/>
      </c>
      <c r="H125" s="23" t="str">
        <f>IF(OR(B125="",G125=""),"",B125+G125/1440)</f>
        <v/>
      </c>
      <c r="I125" s="15" t="str">
        <f>IF(E125="","",IFERROR(VLOOKUP(E125,Cadastros!$A$4:$C$103,3,FALSE),""))</f>
        <v/>
      </c>
      <c r="J125" s="14"/>
      <c r="K125" s="24" t="str">
        <f>IF(OR(A125="",B125="",F125="",H125="",J125="Cancelado",J125="Faltou"),"",IF(COUNTIFS($A$4:$A$303,A125,$F$4:$F$303,F125,$B$4:$B$303,"&lt;"&amp;H125,$H$4:$H$303,"&gt;"&amp;B125,$J$4:$J$303,"&lt;&gt;Cancelado",$J$4:$J$303,"&lt;&gt;Faltou")&gt;1,"Horário ocupado",""))</f>
        <v/>
      </c>
      <c r="L125" s="14"/>
    </row>
    <row r="126" spans="1:12" x14ac:dyDescent="0.25">
      <c r="A126" s="26"/>
      <c r="B126" s="19"/>
      <c r="C126" s="13"/>
      <c r="D126" s="13"/>
      <c r="E126" s="13"/>
      <c r="F126" s="13"/>
      <c r="G126" s="13" t="str">
        <f>IF(E126="","",IFERROR(VLOOKUP(E126,Cadastros!$A$4:$C$103,2,FALSE),""))</f>
        <v/>
      </c>
      <c r="H126" s="19" t="str">
        <f>IF(OR(B126="",G126=""),"",B126+G126/1440)</f>
        <v/>
      </c>
      <c r="I126" s="16" t="str">
        <f>IF(E126="","",IFERROR(VLOOKUP(E126,Cadastros!$A$4:$C$103,3,FALSE),""))</f>
        <v/>
      </c>
      <c r="J126" s="13"/>
      <c r="K126" s="20" t="str">
        <f>IF(OR(A126="",B126="",F126="",H126="",J126="Cancelado",J126="Faltou"),"",IF(COUNTIFS($A$4:$A$303,A126,$F$4:$F$303,F126,$B$4:$B$303,"&lt;"&amp;H126,$H$4:$H$303,"&gt;"&amp;B126,$J$4:$J$303,"&lt;&gt;Cancelado",$J$4:$J$303,"&lt;&gt;Faltou")&gt;1,"Horário ocupado",""))</f>
        <v/>
      </c>
      <c r="L126" s="13"/>
    </row>
    <row r="127" spans="1:12" x14ac:dyDescent="0.25">
      <c r="A127" s="25"/>
      <c r="B127" s="23"/>
      <c r="C127" s="14"/>
      <c r="D127" s="14"/>
      <c r="E127" s="14"/>
      <c r="F127" s="14"/>
      <c r="G127" s="14" t="str">
        <f>IF(E127="","",IFERROR(VLOOKUP(E127,Cadastros!$A$4:$C$103,2,FALSE),""))</f>
        <v/>
      </c>
      <c r="H127" s="23" t="str">
        <f>IF(OR(B127="",G127=""),"",B127+G127/1440)</f>
        <v/>
      </c>
      <c r="I127" s="15" t="str">
        <f>IF(E127="","",IFERROR(VLOOKUP(E127,Cadastros!$A$4:$C$103,3,FALSE),""))</f>
        <v/>
      </c>
      <c r="J127" s="14"/>
      <c r="K127" s="24" t="str">
        <f>IF(OR(A127="",B127="",F127="",H127="",J127="Cancelado",J127="Faltou"),"",IF(COUNTIFS($A$4:$A$303,A127,$F$4:$F$303,F127,$B$4:$B$303,"&lt;"&amp;H127,$H$4:$H$303,"&gt;"&amp;B127,$J$4:$J$303,"&lt;&gt;Cancelado",$J$4:$J$303,"&lt;&gt;Faltou")&gt;1,"Horário ocupado",""))</f>
        <v/>
      </c>
      <c r="L127" s="14"/>
    </row>
    <row r="128" spans="1:12" x14ac:dyDescent="0.25">
      <c r="A128" s="26"/>
      <c r="B128" s="19"/>
      <c r="C128" s="13"/>
      <c r="D128" s="13"/>
      <c r="E128" s="13"/>
      <c r="F128" s="13"/>
      <c r="G128" s="13" t="str">
        <f>IF(E128="","",IFERROR(VLOOKUP(E128,Cadastros!$A$4:$C$103,2,FALSE),""))</f>
        <v/>
      </c>
      <c r="H128" s="19" t="str">
        <f>IF(OR(B128="",G128=""),"",B128+G128/1440)</f>
        <v/>
      </c>
      <c r="I128" s="16" t="str">
        <f>IF(E128="","",IFERROR(VLOOKUP(E128,Cadastros!$A$4:$C$103,3,FALSE),""))</f>
        <v/>
      </c>
      <c r="J128" s="13"/>
      <c r="K128" s="20" t="str">
        <f>IF(OR(A128="",B128="",F128="",H128="",J128="Cancelado",J128="Faltou"),"",IF(COUNTIFS($A$4:$A$303,A128,$F$4:$F$303,F128,$B$4:$B$303,"&lt;"&amp;H128,$H$4:$H$303,"&gt;"&amp;B128,$J$4:$J$303,"&lt;&gt;Cancelado",$J$4:$J$303,"&lt;&gt;Faltou")&gt;1,"Horário ocupado",""))</f>
        <v/>
      </c>
      <c r="L128" s="13"/>
    </row>
    <row r="129" spans="1:12" x14ac:dyDescent="0.25">
      <c r="A129" s="25"/>
      <c r="B129" s="23"/>
      <c r="C129" s="14"/>
      <c r="D129" s="14"/>
      <c r="E129" s="14"/>
      <c r="F129" s="14"/>
      <c r="G129" s="14" t="str">
        <f>IF(E129="","",IFERROR(VLOOKUP(E129,Cadastros!$A$4:$C$103,2,FALSE),""))</f>
        <v/>
      </c>
      <c r="H129" s="23" t="str">
        <f>IF(OR(B129="",G129=""),"",B129+G129/1440)</f>
        <v/>
      </c>
      <c r="I129" s="15" t="str">
        <f>IF(E129="","",IFERROR(VLOOKUP(E129,Cadastros!$A$4:$C$103,3,FALSE),""))</f>
        <v/>
      </c>
      <c r="J129" s="14"/>
      <c r="K129" s="24" t="str">
        <f>IF(OR(A129="",B129="",F129="",H129="",J129="Cancelado",J129="Faltou"),"",IF(COUNTIFS($A$4:$A$303,A129,$F$4:$F$303,F129,$B$4:$B$303,"&lt;"&amp;H129,$H$4:$H$303,"&gt;"&amp;B129,$J$4:$J$303,"&lt;&gt;Cancelado",$J$4:$J$303,"&lt;&gt;Faltou")&gt;1,"Horário ocupado",""))</f>
        <v/>
      </c>
      <c r="L129" s="14"/>
    </row>
    <row r="130" spans="1:12" x14ac:dyDescent="0.25">
      <c r="A130" s="26"/>
      <c r="B130" s="19"/>
      <c r="C130" s="13"/>
      <c r="D130" s="13"/>
      <c r="E130" s="13"/>
      <c r="F130" s="13"/>
      <c r="G130" s="13" t="str">
        <f>IF(E130="","",IFERROR(VLOOKUP(E130,Cadastros!$A$4:$C$103,2,FALSE),""))</f>
        <v/>
      </c>
      <c r="H130" s="19" t="str">
        <f>IF(OR(B130="",G130=""),"",B130+G130/1440)</f>
        <v/>
      </c>
      <c r="I130" s="16" t="str">
        <f>IF(E130="","",IFERROR(VLOOKUP(E130,Cadastros!$A$4:$C$103,3,FALSE),""))</f>
        <v/>
      </c>
      <c r="J130" s="13"/>
      <c r="K130" s="20" t="str">
        <f>IF(OR(A130="",B130="",F130="",H130="",J130="Cancelado",J130="Faltou"),"",IF(COUNTIFS($A$4:$A$303,A130,$F$4:$F$303,F130,$B$4:$B$303,"&lt;"&amp;H130,$H$4:$H$303,"&gt;"&amp;B130,$J$4:$J$303,"&lt;&gt;Cancelado",$J$4:$J$303,"&lt;&gt;Faltou")&gt;1,"Horário ocupado",""))</f>
        <v/>
      </c>
      <c r="L130" s="13"/>
    </row>
    <row r="131" spans="1:12" x14ac:dyDescent="0.25">
      <c r="A131" s="25"/>
      <c r="B131" s="23"/>
      <c r="C131" s="14"/>
      <c r="D131" s="14"/>
      <c r="E131" s="14"/>
      <c r="F131" s="14"/>
      <c r="G131" s="14" t="str">
        <f>IF(E131="","",IFERROR(VLOOKUP(E131,Cadastros!$A$4:$C$103,2,FALSE),""))</f>
        <v/>
      </c>
      <c r="H131" s="23" t="str">
        <f>IF(OR(B131="",G131=""),"",B131+G131/1440)</f>
        <v/>
      </c>
      <c r="I131" s="15" t="str">
        <f>IF(E131="","",IFERROR(VLOOKUP(E131,Cadastros!$A$4:$C$103,3,FALSE),""))</f>
        <v/>
      </c>
      <c r="J131" s="14"/>
      <c r="K131" s="24" t="str">
        <f>IF(OR(A131="",B131="",F131="",H131="",J131="Cancelado",J131="Faltou"),"",IF(COUNTIFS($A$4:$A$303,A131,$F$4:$F$303,F131,$B$4:$B$303,"&lt;"&amp;H131,$H$4:$H$303,"&gt;"&amp;B131,$J$4:$J$303,"&lt;&gt;Cancelado",$J$4:$J$303,"&lt;&gt;Faltou")&gt;1,"Horário ocupado",""))</f>
        <v/>
      </c>
      <c r="L131" s="14"/>
    </row>
    <row r="132" spans="1:12" x14ac:dyDescent="0.25">
      <c r="A132" s="26"/>
      <c r="B132" s="19"/>
      <c r="C132" s="13"/>
      <c r="D132" s="13"/>
      <c r="E132" s="13"/>
      <c r="F132" s="13"/>
      <c r="G132" s="13" t="str">
        <f>IF(E132="","",IFERROR(VLOOKUP(E132,Cadastros!$A$4:$C$103,2,FALSE),""))</f>
        <v/>
      </c>
      <c r="H132" s="19" t="str">
        <f>IF(OR(B132="",G132=""),"",B132+G132/1440)</f>
        <v/>
      </c>
      <c r="I132" s="16" t="str">
        <f>IF(E132="","",IFERROR(VLOOKUP(E132,Cadastros!$A$4:$C$103,3,FALSE),""))</f>
        <v/>
      </c>
      <c r="J132" s="13"/>
      <c r="K132" s="20" t="str">
        <f>IF(OR(A132="",B132="",F132="",H132="",J132="Cancelado",J132="Faltou"),"",IF(COUNTIFS($A$4:$A$303,A132,$F$4:$F$303,F132,$B$4:$B$303,"&lt;"&amp;H132,$H$4:$H$303,"&gt;"&amp;B132,$J$4:$J$303,"&lt;&gt;Cancelado",$J$4:$J$303,"&lt;&gt;Faltou")&gt;1,"Horário ocupado",""))</f>
        <v/>
      </c>
      <c r="L132" s="13"/>
    </row>
    <row r="133" spans="1:12" x14ac:dyDescent="0.25">
      <c r="A133" s="25"/>
      <c r="B133" s="23"/>
      <c r="C133" s="14"/>
      <c r="D133" s="14"/>
      <c r="E133" s="14"/>
      <c r="F133" s="14"/>
      <c r="G133" s="14" t="str">
        <f>IF(E133="","",IFERROR(VLOOKUP(E133,Cadastros!$A$4:$C$103,2,FALSE),""))</f>
        <v/>
      </c>
      <c r="H133" s="23" t="str">
        <f>IF(OR(B133="",G133=""),"",B133+G133/1440)</f>
        <v/>
      </c>
      <c r="I133" s="15" t="str">
        <f>IF(E133="","",IFERROR(VLOOKUP(E133,Cadastros!$A$4:$C$103,3,FALSE),""))</f>
        <v/>
      </c>
      <c r="J133" s="14"/>
      <c r="K133" s="24" t="str">
        <f>IF(OR(A133="",B133="",F133="",H133="",J133="Cancelado",J133="Faltou"),"",IF(COUNTIFS($A$4:$A$303,A133,$F$4:$F$303,F133,$B$4:$B$303,"&lt;"&amp;H133,$H$4:$H$303,"&gt;"&amp;B133,$J$4:$J$303,"&lt;&gt;Cancelado",$J$4:$J$303,"&lt;&gt;Faltou")&gt;1,"Horário ocupado",""))</f>
        <v/>
      </c>
      <c r="L133" s="14"/>
    </row>
    <row r="134" spans="1:12" x14ac:dyDescent="0.25">
      <c r="A134" s="26"/>
      <c r="B134" s="19"/>
      <c r="C134" s="13"/>
      <c r="D134" s="13"/>
      <c r="E134" s="13"/>
      <c r="F134" s="13"/>
      <c r="G134" s="13" t="str">
        <f>IF(E134="","",IFERROR(VLOOKUP(E134,Cadastros!$A$4:$C$103,2,FALSE),""))</f>
        <v/>
      </c>
      <c r="H134" s="19" t="str">
        <f>IF(OR(B134="",G134=""),"",B134+G134/1440)</f>
        <v/>
      </c>
      <c r="I134" s="16" t="str">
        <f>IF(E134="","",IFERROR(VLOOKUP(E134,Cadastros!$A$4:$C$103,3,FALSE),""))</f>
        <v/>
      </c>
      <c r="J134" s="13"/>
      <c r="K134" s="20" t="str">
        <f>IF(OR(A134="",B134="",F134="",H134="",J134="Cancelado",J134="Faltou"),"",IF(COUNTIFS($A$4:$A$303,A134,$F$4:$F$303,F134,$B$4:$B$303,"&lt;"&amp;H134,$H$4:$H$303,"&gt;"&amp;B134,$J$4:$J$303,"&lt;&gt;Cancelado",$J$4:$J$303,"&lt;&gt;Faltou")&gt;1,"Horário ocupado",""))</f>
        <v/>
      </c>
      <c r="L134" s="13"/>
    </row>
    <row r="135" spans="1:12" x14ac:dyDescent="0.25">
      <c r="A135" s="25"/>
      <c r="B135" s="23"/>
      <c r="C135" s="14"/>
      <c r="D135" s="14"/>
      <c r="E135" s="14"/>
      <c r="F135" s="14"/>
      <c r="G135" s="14" t="str">
        <f>IF(E135="","",IFERROR(VLOOKUP(E135,Cadastros!$A$4:$C$103,2,FALSE),""))</f>
        <v/>
      </c>
      <c r="H135" s="23" t="str">
        <f>IF(OR(B135="",G135=""),"",B135+G135/1440)</f>
        <v/>
      </c>
      <c r="I135" s="15" t="str">
        <f>IF(E135="","",IFERROR(VLOOKUP(E135,Cadastros!$A$4:$C$103,3,FALSE),""))</f>
        <v/>
      </c>
      <c r="J135" s="14"/>
      <c r="K135" s="24" t="str">
        <f>IF(OR(A135="",B135="",F135="",H135="",J135="Cancelado",J135="Faltou"),"",IF(COUNTIFS($A$4:$A$303,A135,$F$4:$F$303,F135,$B$4:$B$303,"&lt;"&amp;H135,$H$4:$H$303,"&gt;"&amp;B135,$J$4:$J$303,"&lt;&gt;Cancelado",$J$4:$J$303,"&lt;&gt;Faltou")&gt;1,"Horário ocupado",""))</f>
        <v/>
      </c>
      <c r="L135" s="14"/>
    </row>
    <row r="136" spans="1:12" x14ac:dyDescent="0.25">
      <c r="A136" s="26"/>
      <c r="B136" s="19"/>
      <c r="C136" s="13"/>
      <c r="D136" s="13"/>
      <c r="E136" s="13"/>
      <c r="F136" s="13"/>
      <c r="G136" s="13" t="str">
        <f>IF(E136="","",IFERROR(VLOOKUP(E136,Cadastros!$A$4:$C$103,2,FALSE),""))</f>
        <v/>
      </c>
      <c r="H136" s="19" t="str">
        <f>IF(OR(B136="",G136=""),"",B136+G136/1440)</f>
        <v/>
      </c>
      <c r="I136" s="16" t="str">
        <f>IF(E136="","",IFERROR(VLOOKUP(E136,Cadastros!$A$4:$C$103,3,FALSE),""))</f>
        <v/>
      </c>
      <c r="J136" s="13"/>
      <c r="K136" s="20" t="str">
        <f>IF(OR(A136="",B136="",F136="",H136="",J136="Cancelado",J136="Faltou"),"",IF(COUNTIFS($A$4:$A$303,A136,$F$4:$F$303,F136,$B$4:$B$303,"&lt;"&amp;H136,$H$4:$H$303,"&gt;"&amp;B136,$J$4:$J$303,"&lt;&gt;Cancelado",$J$4:$J$303,"&lt;&gt;Faltou")&gt;1,"Horário ocupado",""))</f>
        <v/>
      </c>
      <c r="L136" s="13"/>
    </row>
    <row r="137" spans="1:12" x14ac:dyDescent="0.25">
      <c r="A137" s="25"/>
      <c r="B137" s="23"/>
      <c r="C137" s="14"/>
      <c r="D137" s="14"/>
      <c r="E137" s="14"/>
      <c r="F137" s="14"/>
      <c r="G137" s="14" t="str">
        <f>IF(E137="","",IFERROR(VLOOKUP(E137,Cadastros!$A$4:$C$103,2,FALSE),""))</f>
        <v/>
      </c>
      <c r="H137" s="23" t="str">
        <f>IF(OR(B137="",G137=""),"",B137+G137/1440)</f>
        <v/>
      </c>
      <c r="I137" s="15" t="str">
        <f>IF(E137="","",IFERROR(VLOOKUP(E137,Cadastros!$A$4:$C$103,3,FALSE),""))</f>
        <v/>
      </c>
      <c r="J137" s="14"/>
      <c r="K137" s="24" t="str">
        <f>IF(OR(A137="",B137="",F137="",H137="",J137="Cancelado",J137="Faltou"),"",IF(COUNTIFS($A$4:$A$303,A137,$F$4:$F$303,F137,$B$4:$B$303,"&lt;"&amp;H137,$H$4:$H$303,"&gt;"&amp;B137,$J$4:$J$303,"&lt;&gt;Cancelado",$J$4:$J$303,"&lt;&gt;Faltou")&gt;1,"Horário ocupado",""))</f>
        <v/>
      </c>
      <c r="L137" s="14"/>
    </row>
    <row r="138" spans="1:12" x14ac:dyDescent="0.25">
      <c r="A138" s="26"/>
      <c r="B138" s="19"/>
      <c r="C138" s="13"/>
      <c r="D138" s="13"/>
      <c r="E138" s="13"/>
      <c r="F138" s="13"/>
      <c r="G138" s="13" t="str">
        <f>IF(E138="","",IFERROR(VLOOKUP(E138,Cadastros!$A$4:$C$103,2,FALSE),""))</f>
        <v/>
      </c>
      <c r="H138" s="19" t="str">
        <f>IF(OR(B138="",G138=""),"",B138+G138/1440)</f>
        <v/>
      </c>
      <c r="I138" s="16" t="str">
        <f>IF(E138="","",IFERROR(VLOOKUP(E138,Cadastros!$A$4:$C$103,3,FALSE),""))</f>
        <v/>
      </c>
      <c r="J138" s="13"/>
      <c r="K138" s="20" t="str">
        <f>IF(OR(A138="",B138="",F138="",H138="",J138="Cancelado",J138="Faltou"),"",IF(COUNTIFS($A$4:$A$303,A138,$F$4:$F$303,F138,$B$4:$B$303,"&lt;"&amp;H138,$H$4:$H$303,"&gt;"&amp;B138,$J$4:$J$303,"&lt;&gt;Cancelado",$J$4:$J$303,"&lt;&gt;Faltou")&gt;1,"Horário ocupado",""))</f>
        <v/>
      </c>
      <c r="L138" s="13"/>
    </row>
    <row r="139" spans="1:12" x14ac:dyDescent="0.25">
      <c r="A139" s="25"/>
      <c r="B139" s="23"/>
      <c r="C139" s="14"/>
      <c r="D139" s="14"/>
      <c r="E139" s="14"/>
      <c r="F139" s="14"/>
      <c r="G139" s="14" t="str">
        <f>IF(E139="","",IFERROR(VLOOKUP(E139,Cadastros!$A$4:$C$103,2,FALSE),""))</f>
        <v/>
      </c>
      <c r="H139" s="23" t="str">
        <f>IF(OR(B139="",G139=""),"",B139+G139/1440)</f>
        <v/>
      </c>
      <c r="I139" s="15" t="str">
        <f>IF(E139="","",IFERROR(VLOOKUP(E139,Cadastros!$A$4:$C$103,3,FALSE),""))</f>
        <v/>
      </c>
      <c r="J139" s="14"/>
      <c r="K139" s="24" t="str">
        <f>IF(OR(A139="",B139="",F139="",H139="",J139="Cancelado",J139="Faltou"),"",IF(COUNTIFS($A$4:$A$303,A139,$F$4:$F$303,F139,$B$4:$B$303,"&lt;"&amp;H139,$H$4:$H$303,"&gt;"&amp;B139,$J$4:$J$303,"&lt;&gt;Cancelado",$J$4:$J$303,"&lt;&gt;Faltou")&gt;1,"Horário ocupado",""))</f>
        <v/>
      </c>
      <c r="L139" s="14"/>
    </row>
    <row r="140" spans="1:12" x14ac:dyDescent="0.25">
      <c r="A140" s="26"/>
      <c r="B140" s="19"/>
      <c r="C140" s="13"/>
      <c r="D140" s="13"/>
      <c r="E140" s="13"/>
      <c r="F140" s="13"/>
      <c r="G140" s="13" t="str">
        <f>IF(E140="","",IFERROR(VLOOKUP(E140,Cadastros!$A$4:$C$103,2,FALSE),""))</f>
        <v/>
      </c>
      <c r="H140" s="19" t="str">
        <f>IF(OR(B140="",G140=""),"",B140+G140/1440)</f>
        <v/>
      </c>
      <c r="I140" s="16" t="str">
        <f>IF(E140="","",IFERROR(VLOOKUP(E140,Cadastros!$A$4:$C$103,3,FALSE),""))</f>
        <v/>
      </c>
      <c r="J140" s="13"/>
      <c r="K140" s="20" t="str">
        <f>IF(OR(A140="",B140="",F140="",H140="",J140="Cancelado",J140="Faltou"),"",IF(COUNTIFS($A$4:$A$303,A140,$F$4:$F$303,F140,$B$4:$B$303,"&lt;"&amp;H140,$H$4:$H$303,"&gt;"&amp;B140,$J$4:$J$303,"&lt;&gt;Cancelado",$J$4:$J$303,"&lt;&gt;Faltou")&gt;1,"Horário ocupado",""))</f>
        <v/>
      </c>
      <c r="L140" s="13"/>
    </row>
    <row r="141" spans="1:12" x14ac:dyDescent="0.25">
      <c r="A141" s="25"/>
      <c r="B141" s="23"/>
      <c r="C141" s="14"/>
      <c r="D141" s="14"/>
      <c r="E141" s="14"/>
      <c r="F141" s="14"/>
      <c r="G141" s="14" t="str">
        <f>IF(E141="","",IFERROR(VLOOKUP(E141,Cadastros!$A$4:$C$103,2,FALSE),""))</f>
        <v/>
      </c>
      <c r="H141" s="23" t="str">
        <f>IF(OR(B141="",G141=""),"",B141+G141/1440)</f>
        <v/>
      </c>
      <c r="I141" s="15" t="str">
        <f>IF(E141="","",IFERROR(VLOOKUP(E141,Cadastros!$A$4:$C$103,3,FALSE),""))</f>
        <v/>
      </c>
      <c r="J141" s="14"/>
      <c r="K141" s="24" t="str">
        <f>IF(OR(A141="",B141="",F141="",H141="",J141="Cancelado",J141="Faltou"),"",IF(COUNTIFS($A$4:$A$303,A141,$F$4:$F$303,F141,$B$4:$B$303,"&lt;"&amp;H141,$H$4:$H$303,"&gt;"&amp;B141,$J$4:$J$303,"&lt;&gt;Cancelado",$J$4:$J$303,"&lt;&gt;Faltou")&gt;1,"Horário ocupado",""))</f>
        <v/>
      </c>
      <c r="L141" s="14"/>
    </row>
    <row r="142" spans="1:12" x14ac:dyDescent="0.25">
      <c r="A142" s="26"/>
      <c r="B142" s="19"/>
      <c r="C142" s="13"/>
      <c r="D142" s="13"/>
      <c r="E142" s="13"/>
      <c r="F142" s="13"/>
      <c r="G142" s="13" t="str">
        <f>IF(E142="","",IFERROR(VLOOKUP(E142,Cadastros!$A$4:$C$103,2,FALSE),""))</f>
        <v/>
      </c>
      <c r="H142" s="19" t="str">
        <f>IF(OR(B142="",G142=""),"",B142+G142/1440)</f>
        <v/>
      </c>
      <c r="I142" s="16" t="str">
        <f>IF(E142="","",IFERROR(VLOOKUP(E142,Cadastros!$A$4:$C$103,3,FALSE),""))</f>
        <v/>
      </c>
      <c r="J142" s="13"/>
      <c r="K142" s="20" t="str">
        <f>IF(OR(A142="",B142="",F142="",H142="",J142="Cancelado",J142="Faltou"),"",IF(COUNTIFS($A$4:$A$303,A142,$F$4:$F$303,F142,$B$4:$B$303,"&lt;"&amp;H142,$H$4:$H$303,"&gt;"&amp;B142,$J$4:$J$303,"&lt;&gt;Cancelado",$J$4:$J$303,"&lt;&gt;Faltou")&gt;1,"Horário ocupado",""))</f>
        <v/>
      </c>
      <c r="L142" s="13"/>
    </row>
    <row r="143" spans="1:12" x14ac:dyDescent="0.25">
      <c r="A143" s="25"/>
      <c r="B143" s="23"/>
      <c r="C143" s="14"/>
      <c r="D143" s="14"/>
      <c r="E143" s="14"/>
      <c r="F143" s="14"/>
      <c r="G143" s="14" t="str">
        <f>IF(E143="","",IFERROR(VLOOKUP(E143,Cadastros!$A$4:$C$103,2,FALSE),""))</f>
        <v/>
      </c>
      <c r="H143" s="23" t="str">
        <f>IF(OR(B143="",G143=""),"",B143+G143/1440)</f>
        <v/>
      </c>
      <c r="I143" s="15" t="str">
        <f>IF(E143="","",IFERROR(VLOOKUP(E143,Cadastros!$A$4:$C$103,3,FALSE),""))</f>
        <v/>
      </c>
      <c r="J143" s="14"/>
      <c r="K143" s="24" t="str">
        <f>IF(OR(A143="",B143="",F143="",H143="",J143="Cancelado",J143="Faltou"),"",IF(COUNTIFS($A$4:$A$303,A143,$F$4:$F$303,F143,$B$4:$B$303,"&lt;"&amp;H143,$H$4:$H$303,"&gt;"&amp;B143,$J$4:$J$303,"&lt;&gt;Cancelado",$J$4:$J$303,"&lt;&gt;Faltou")&gt;1,"Horário ocupado",""))</f>
        <v/>
      </c>
      <c r="L143" s="14"/>
    </row>
    <row r="144" spans="1:12" x14ac:dyDescent="0.25">
      <c r="A144" s="26"/>
      <c r="B144" s="19"/>
      <c r="C144" s="13"/>
      <c r="D144" s="13"/>
      <c r="E144" s="13"/>
      <c r="F144" s="13"/>
      <c r="G144" s="13" t="str">
        <f>IF(E144="","",IFERROR(VLOOKUP(E144,Cadastros!$A$4:$C$103,2,FALSE),""))</f>
        <v/>
      </c>
      <c r="H144" s="19" t="str">
        <f>IF(OR(B144="",G144=""),"",B144+G144/1440)</f>
        <v/>
      </c>
      <c r="I144" s="16" t="str">
        <f>IF(E144="","",IFERROR(VLOOKUP(E144,Cadastros!$A$4:$C$103,3,FALSE),""))</f>
        <v/>
      </c>
      <c r="J144" s="13"/>
      <c r="K144" s="20" t="str">
        <f>IF(OR(A144="",B144="",F144="",H144="",J144="Cancelado",J144="Faltou"),"",IF(COUNTIFS($A$4:$A$303,A144,$F$4:$F$303,F144,$B$4:$B$303,"&lt;"&amp;H144,$H$4:$H$303,"&gt;"&amp;B144,$J$4:$J$303,"&lt;&gt;Cancelado",$J$4:$J$303,"&lt;&gt;Faltou")&gt;1,"Horário ocupado",""))</f>
        <v/>
      </c>
      <c r="L144" s="13"/>
    </row>
    <row r="145" spans="1:12" x14ac:dyDescent="0.25">
      <c r="A145" s="25"/>
      <c r="B145" s="23"/>
      <c r="C145" s="14"/>
      <c r="D145" s="14"/>
      <c r="E145" s="14"/>
      <c r="F145" s="14"/>
      <c r="G145" s="14" t="str">
        <f>IF(E145="","",IFERROR(VLOOKUP(E145,Cadastros!$A$4:$C$103,2,FALSE),""))</f>
        <v/>
      </c>
      <c r="H145" s="23" t="str">
        <f>IF(OR(B145="",G145=""),"",B145+G145/1440)</f>
        <v/>
      </c>
      <c r="I145" s="15" t="str">
        <f>IF(E145="","",IFERROR(VLOOKUP(E145,Cadastros!$A$4:$C$103,3,FALSE),""))</f>
        <v/>
      </c>
      <c r="J145" s="14"/>
      <c r="K145" s="24" t="str">
        <f>IF(OR(A145="",B145="",F145="",H145="",J145="Cancelado",J145="Faltou"),"",IF(COUNTIFS($A$4:$A$303,A145,$F$4:$F$303,F145,$B$4:$B$303,"&lt;"&amp;H145,$H$4:$H$303,"&gt;"&amp;B145,$J$4:$J$303,"&lt;&gt;Cancelado",$J$4:$J$303,"&lt;&gt;Faltou")&gt;1,"Horário ocupado",""))</f>
        <v/>
      </c>
      <c r="L145" s="14"/>
    </row>
    <row r="146" spans="1:12" x14ac:dyDescent="0.25">
      <c r="A146" s="26"/>
      <c r="B146" s="19"/>
      <c r="C146" s="13"/>
      <c r="D146" s="13"/>
      <c r="E146" s="13"/>
      <c r="F146" s="13"/>
      <c r="G146" s="13" t="str">
        <f>IF(E146="","",IFERROR(VLOOKUP(E146,Cadastros!$A$4:$C$103,2,FALSE),""))</f>
        <v/>
      </c>
      <c r="H146" s="19" t="str">
        <f>IF(OR(B146="",G146=""),"",B146+G146/1440)</f>
        <v/>
      </c>
      <c r="I146" s="16" t="str">
        <f>IF(E146="","",IFERROR(VLOOKUP(E146,Cadastros!$A$4:$C$103,3,FALSE),""))</f>
        <v/>
      </c>
      <c r="J146" s="13"/>
      <c r="K146" s="20" t="str">
        <f>IF(OR(A146="",B146="",F146="",H146="",J146="Cancelado",J146="Faltou"),"",IF(COUNTIFS($A$4:$A$303,A146,$F$4:$F$303,F146,$B$4:$B$303,"&lt;"&amp;H146,$H$4:$H$303,"&gt;"&amp;B146,$J$4:$J$303,"&lt;&gt;Cancelado",$J$4:$J$303,"&lt;&gt;Faltou")&gt;1,"Horário ocupado",""))</f>
        <v/>
      </c>
      <c r="L146" s="13"/>
    </row>
    <row r="147" spans="1:12" x14ac:dyDescent="0.25">
      <c r="A147" s="25"/>
      <c r="B147" s="23"/>
      <c r="C147" s="14"/>
      <c r="D147" s="14"/>
      <c r="E147" s="14"/>
      <c r="F147" s="14"/>
      <c r="G147" s="14" t="str">
        <f>IF(E147="","",IFERROR(VLOOKUP(E147,Cadastros!$A$4:$C$103,2,FALSE),""))</f>
        <v/>
      </c>
      <c r="H147" s="23" t="str">
        <f>IF(OR(B147="",G147=""),"",B147+G147/1440)</f>
        <v/>
      </c>
      <c r="I147" s="15" t="str">
        <f>IF(E147="","",IFERROR(VLOOKUP(E147,Cadastros!$A$4:$C$103,3,FALSE),""))</f>
        <v/>
      </c>
      <c r="J147" s="14"/>
      <c r="K147" s="24" t="str">
        <f>IF(OR(A147="",B147="",F147="",H147="",J147="Cancelado",J147="Faltou"),"",IF(COUNTIFS($A$4:$A$303,A147,$F$4:$F$303,F147,$B$4:$B$303,"&lt;"&amp;H147,$H$4:$H$303,"&gt;"&amp;B147,$J$4:$J$303,"&lt;&gt;Cancelado",$J$4:$J$303,"&lt;&gt;Faltou")&gt;1,"Horário ocupado",""))</f>
        <v/>
      </c>
      <c r="L147" s="14"/>
    </row>
    <row r="148" spans="1:12" x14ac:dyDescent="0.25">
      <c r="A148" s="26"/>
      <c r="B148" s="19"/>
      <c r="C148" s="13"/>
      <c r="D148" s="13"/>
      <c r="E148" s="13"/>
      <c r="F148" s="13"/>
      <c r="G148" s="13" t="str">
        <f>IF(E148="","",IFERROR(VLOOKUP(E148,Cadastros!$A$4:$C$103,2,FALSE),""))</f>
        <v/>
      </c>
      <c r="H148" s="19" t="str">
        <f>IF(OR(B148="",G148=""),"",B148+G148/1440)</f>
        <v/>
      </c>
      <c r="I148" s="16" t="str">
        <f>IF(E148="","",IFERROR(VLOOKUP(E148,Cadastros!$A$4:$C$103,3,FALSE),""))</f>
        <v/>
      </c>
      <c r="J148" s="13"/>
      <c r="K148" s="20" t="str">
        <f>IF(OR(A148="",B148="",F148="",H148="",J148="Cancelado",J148="Faltou"),"",IF(COUNTIFS($A$4:$A$303,A148,$F$4:$F$303,F148,$B$4:$B$303,"&lt;"&amp;H148,$H$4:$H$303,"&gt;"&amp;B148,$J$4:$J$303,"&lt;&gt;Cancelado",$J$4:$J$303,"&lt;&gt;Faltou")&gt;1,"Horário ocupado",""))</f>
        <v/>
      </c>
      <c r="L148" s="13"/>
    </row>
    <row r="149" spans="1:12" x14ac:dyDescent="0.25">
      <c r="A149" s="25"/>
      <c r="B149" s="23"/>
      <c r="C149" s="14"/>
      <c r="D149" s="14"/>
      <c r="E149" s="14"/>
      <c r="F149" s="14"/>
      <c r="G149" s="14" t="str">
        <f>IF(E149="","",IFERROR(VLOOKUP(E149,Cadastros!$A$4:$C$103,2,FALSE),""))</f>
        <v/>
      </c>
      <c r="H149" s="23" t="str">
        <f>IF(OR(B149="",G149=""),"",B149+G149/1440)</f>
        <v/>
      </c>
      <c r="I149" s="15" t="str">
        <f>IF(E149="","",IFERROR(VLOOKUP(E149,Cadastros!$A$4:$C$103,3,FALSE),""))</f>
        <v/>
      </c>
      <c r="J149" s="14"/>
      <c r="K149" s="24" t="str">
        <f>IF(OR(A149="",B149="",F149="",H149="",J149="Cancelado",J149="Faltou"),"",IF(COUNTIFS($A$4:$A$303,A149,$F$4:$F$303,F149,$B$4:$B$303,"&lt;"&amp;H149,$H$4:$H$303,"&gt;"&amp;B149,$J$4:$J$303,"&lt;&gt;Cancelado",$J$4:$J$303,"&lt;&gt;Faltou")&gt;1,"Horário ocupado",""))</f>
        <v/>
      </c>
      <c r="L149" s="14"/>
    </row>
    <row r="150" spans="1:12" x14ac:dyDescent="0.25">
      <c r="A150" s="26"/>
      <c r="B150" s="19"/>
      <c r="C150" s="13"/>
      <c r="D150" s="13"/>
      <c r="E150" s="13"/>
      <c r="F150" s="13"/>
      <c r="G150" s="13" t="str">
        <f>IF(E150="","",IFERROR(VLOOKUP(E150,Cadastros!$A$4:$C$103,2,FALSE),""))</f>
        <v/>
      </c>
      <c r="H150" s="19" t="str">
        <f>IF(OR(B150="",G150=""),"",B150+G150/1440)</f>
        <v/>
      </c>
      <c r="I150" s="16" t="str">
        <f>IF(E150="","",IFERROR(VLOOKUP(E150,Cadastros!$A$4:$C$103,3,FALSE),""))</f>
        <v/>
      </c>
      <c r="J150" s="13"/>
      <c r="K150" s="20" t="str">
        <f>IF(OR(A150="",B150="",F150="",H150="",J150="Cancelado",J150="Faltou"),"",IF(COUNTIFS($A$4:$A$303,A150,$F$4:$F$303,F150,$B$4:$B$303,"&lt;"&amp;H150,$H$4:$H$303,"&gt;"&amp;B150,$J$4:$J$303,"&lt;&gt;Cancelado",$J$4:$J$303,"&lt;&gt;Faltou")&gt;1,"Horário ocupado",""))</f>
        <v/>
      </c>
      <c r="L150" s="13"/>
    </row>
    <row r="151" spans="1:12" x14ac:dyDescent="0.25">
      <c r="A151" s="25"/>
      <c r="B151" s="23"/>
      <c r="C151" s="14"/>
      <c r="D151" s="14"/>
      <c r="E151" s="14"/>
      <c r="F151" s="14"/>
      <c r="G151" s="14" t="str">
        <f>IF(E151="","",IFERROR(VLOOKUP(E151,Cadastros!$A$4:$C$103,2,FALSE),""))</f>
        <v/>
      </c>
      <c r="H151" s="23" t="str">
        <f>IF(OR(B151="",G151=""),"",B151+G151/1440)</f>
        <v/>
      </c>
      <c r="I151" s="15" t="str">
        <f>IF(E151="","",IFERROR(VLOOKUP(E151,Cadastros!$A$4:$C$103,3,FALSE),""))</f>
        <v/>
      </c>
      <c r="J151" s="14"/>
      <c r="K151" s="24" t="str">
        <f>IF(OR(A151="",B151="",F151="",H151="",J151="Cancelado",J151="Faltou"),"",IF(COUNTIFS($A$4:$A$303,A151,$F$4:$F$303,F151,$B$4:$B$303,"&lt;"&amp;H151,$H$4:$H$303,"&gt;"&amp;B151,$J$4:$J$303,"&lt;&gt;Cancelado",$J$4:$J$303,"&lt;&gt;Faltou")&gt;1,"Horário ocupado",""))</f>
        <v/>
      </c>
      <c r="L151" s="14"/>
    </row>
    <row r="152" spans="1:12" x14ac:dyDescent="0.25">
      <c r="A152" s="26"/>
      <c r="B152" s="19"/>
      <c r="C152" s="13"/>
      <c r="D152" s="13"/>
      <c r="E152" s="13"/>
      <c r="F152" s="13"/>
      <c r="G152" s="13" t="str">
        <f>IF(E152="","",IFERROR(VLOOKUP(E152,Cadastros!$A$4:$C$103,2,FALSE),""))</f>
        <v/>
      </c>
      <c r="H152" s="19" t="str">
        <f>IF(OR(B152="",G152=""),"",B152+G152/1440)</f>
        <v/>
      </c>
      <c r="I152" s="16" t="str">
        <f>IF(E152="","",IFERROR(VLOOKUP(E152,Cadastros!$A$4:$C$103,3,FALSE),""))</f>
        <v/>
      </c>
      <c r="J152" s="13"/>
      <c r="K152" s="20" t="str">
        <f>IF(OR(A152="",B152="",F152="",H152="",J152="Cancelado",J152="Faltou"),"",IF(COUNTIFS($A$4:$A$303,A152,$F$4:$F$303,F152,$B$4:$B$303,"&lt;"&amp;H152,$H$4:$H$303,"&gt;"&amp;B152,$J$4:$J$303,"&lt;&gt;Cancelado",$J$4:$J$303,"&lt;&gt;Faltou")&gt;1,"Horário ocupado",""))</f>
        <v/>
      </c>
      <c r="L152" s="13"/>
    </row>
    <row r="153" spans="1:12" x14ac:dyDescent="0.25">
      <c r="A153" s="25"/>
      <c r="B153" s="23"/>
      <c r="C153" s="14"/>
      <c r="D153" s="14"/>
      <c r="E153" s="14"/>
      <c r="F153" s="14"/>
      <c r="G153" s="14" t="str">
        <f>IF(E153="","",IFERROR(VLOOKUP(E153,Cadastros!$A$4:$C$103,2,FALSE),""))</f>
        <v/>
      </c>
      <c r="H153" s="23" t="str">
        <f>IF(OR(B153="",G153=""),"",B153+G153/1440)</f>
        <v/>
      </c>
      <c r="I153" s="15" t="str">
        <f>IF(E153="","",IFERROR(VLOOKUP(E153,Cadastros!$A$4:$C$103,3,FALSE),""))</f>
        <v/>
      </c>
      <c r="J153" s="14"/>
      <c r="K153" s="24" t="str">
        <f>IF(OR(A153="",B153="",F153="",H153="",J153="Cancelado",J153="Faltou"),"",IF(COUNTIFS($A$4:$A$303,A153,$F$4:$F$303,F153,$B$4:$B$303,"&lt;"&amp;H153,$H$4:$H$303,"&gt;"&amp;B153,$J$4:$J$303,"&lt;&gt;Cancelado",$J$4:$J$303,"&lt;&gt;Faltou")&gt;1,"Horário ocupado",""))</f>
        <v/>
      </c>
      <c r="L153" s="14"/>
    </row>
    <row r="154" spans="1:12" x14ac:dyDescent="0.25">
      <c r="A154" s="26"/>
      <c r="B154" s="19"/>
      <c r="C154" s="13"/>
      <c r="D154" s="13"/>
      <c r="E154" s="13"/>
      <c r="F154" s="13"/>
      <c r="G154" s="13" t="str">
        <f>IF(E154="","",IFERROR(VLOOKUP(E154,Cadastros!$A$4:$C$103,2,FALSE),""))</f>
        <v/>
      </c>
      <c r="H154" s="19" t="str">
        <f>IF(OR(B154="",G154=""),"",B154+G154/1440)</f>
        <v/>
      </c>
      <c r="I154" s="16" t="str">
        <f>IF(E154="","",IFERROR(VLOOKUP(E154,Cadastros!$A$4:$C$103,3,FALSE),""))</f>
        <v/>
      </c>
      <c r="J154" s="13"/>
      <c r="K154" s="20" t="str">
        <f>IF(OR(A154="",B154="",F154="",H154="",J154="Cancelado",J154="Faltou"),"",IF(COUNTIFS($A$4:$A$303,A154,$F$4:$F$303,F154,$B$4:$B$303,"&lt;"&amp;H154,$H$4:$H$303,"&gt;"&amp;B154,$J$4:$J$303,"&lt;&gt;Cancelado",$J$4:$J$303,"&lt;&gt;Faltou")&gt;1,"Horário ocupado",""))</f>
        <v/>
      </c>
      <c r="L154" s="13"/>
    </row>
    <row r="155" spans="1:12" x14ac:dyDescent="0.25">
      <c r="A155" s="25"/>
      <c r="B155" s="23"/>
      <c r="C155" s="14"/>
      <c r="D155" s="14"/>
      <c r="E155" s="14"/>
      <c r="F155" s="14"/>
      <c r="G155" s="14" t="str">
        <f>IF(E155="","",IFERROR(VLOOKUP(E155,Cadastros!$A$4:$C$103,2,FALSE),""))</f>
        <v/>
      </c>
      <c r="H155" s="23" t="str">
        <f>IF(OR(B155="",G155=""),"",B155+G155/1440)</f>
        <v/>
      </c>
      <c r="I155" s="15" t="str">
        <f>IF(E155="","",IFERROR(VLOOKUP(E155,Cadastros!$A$4:$C$103,3,FALSE),""))</f>
        <v/>
      </c>
      <c r="J155" s="14"/>
      <c r="K155" s="24" t="str">
        <f>IF(OR(A155="",B155="",F155="",H155="",J155="Cancelado",J155="Faltou"),"",IF(COUNTIFS($A$4:$A$303,A155,$F$4:$F$303,F155,$B$4:$B$303,"&lt;"&amp;H155,$H$4:$H$303,"&gt;"&amp;B155,$J$4:$J$303,"&lt;&gt;Cancelado",$J$4:$J$303,"&lt;&gt;Faltou")&gt;1,"Horário ocupado",""))</f>
        <v/>
      </c>
      <c r="L155" s="14"/>
    </row>
    <row r="156" spans="1:12" x14ac:dyDescent="0.25">
      <c r="A156" s="26"/>
      <c r="B156" s="19"/>
      <c r="C156" s="13"/>
      <c r="D156" s="13"/>
      <c r="E156" s="13"/>
      <c r="F156" s="13"/>
      <c r="G156" s="13" t="str">
        <f>IF(E156="","",IFERROR(VLOOKUP(E156,Cadastros!$A$4:$C$103,2,FALSE),""))</f>
        <v/>
      </c>
      <c r="H156" s="19" t="str">
        <f>IF(OR(B156="",G156=""),"",B156+G156/1440)</f>
        <v/>
      </c>
      <c r="I156" s="16" t="str">
        <f>IF(E156="","",IFERROR(VLOOKUP(E156,Cadastros!$A$4:$C$103,3,FALSE),""))</f>
        <v/>
      </c>
      <c r="J156" s="13"/>
      <c r="K156" s="20" t="str">
        <f>IF(OR(A156="",B156="",F156="",H156="",J156="Cancelado",J156="Faltou"),"",IF(COUNTIFS($A$4:$A$303,A156,$F$4:$F$303,F156,$B$4:$B$303,"&lt;"&amp;H156,$H$4:$H$303,"&gt;"&amp;B156,$J$4:$J$303,"&lt;&gt;Cancelado",$J$4:$J$303,"&lt;&gt;Faltou")&gt;1,"Horário ocupado",""))</f>
        <v/>
      </c>
      <c r="L156" s="13"/>
    </row>
    <row r="157" spans="1:12" x14ac:dyDescent="0.25">
      <c r="A157" s="25"/>
      <c r="B157" s="23"/>
      <c r="C157" s="14"/>
      <c r="D157" s="14"/>
      <c r="E157" s="14"/>
      <c r="F157" s="14"/>
      <c r="G157" s="14" t="str">
        <f>IF(E157="","",IFERROR(VLOOKUP(E157,Cadastros!$A$4:$C$103,2,FALSE),""))</f>
        <v/>
      </c>
      <c r="H157" s="23" t="str">
        <f>IF(OR(B157="",G157=""),"",B157+G157/1440)</f>
        <v/>
      </c>
      <c r="I157" s="15" t="str">
        <f>IF(E157="","",IFERROR(VLOOKUP(E157,Cadastros!$A$4:$C$103,3,FALSE),""))</f>
        <v/>
      </c>
      <c r="J157" s="14"/>
      <c r="K157" s="24" t="str">
        <f>IF(OR(A157="",B157="",F157="",H157="",J157="Cancelado",J157="Faltou"),"",IF(COUNTIFS($A$4:$A$303,A157,$F$4:$F$303,F157,$B$4:$B$303,"&lt;"&amp;H157,$H$4:$H$303,"&gt;"&amp;B157,$J$4:$J$303,"&lt;&gt;Cancelado",$J$4:$J$303,"&lt;&gt;Faltou")&gt;1,"Horário ocupado",""))</f>
        <v/>
      </c>
      <c r="L157" s="14"/>
    </row>
    <row r="158" spans="1:12" x14ac:dyDescent="0.25">
      <c r="A158" s="26"/>
      <c r="B158" s="19"/>
      <c r="C158" s="13"/>
      <c r="D158" s="13"/>
      <c r="E158" s="13"/>
      <c r="F158" s="13"/>
      <c r="G158" s="13" t="str">
        <f>IF(E158="","",IFERROR(VLOOKUP(E158,Cadastros!$A$4:$C$103,2,FALSE),""))</f>
        <v/>
      </c>
      <c r="H158" s="19" t="str">
        <f>IF(OR(B158="",G158=""),"",B158+G158/1440)</f>
        <v/>
      </c>
      <c r="I158" s="16" t="str">
        <f>IF(E158="","",IFERROR(VLOOKUP(E158,Cadastros!$A$4:$C$103,3,FALSE),""))</f>
        <v/>
      </c>
      <c r="J158" s="13"/>
      <c r="K158" s="20" t="str">
        <f>IF(OR(A158="",B158="",F158="",H158="",J158="Cancelado",J158="Faltou"),"",IF(COUNTIFS($A$4:$A$303,A158,$F$4:$F$303,F158,$B$4:$B$303,"&lt;"&amp;H158,$H$4:$H$303,"&gt;"&amp;B158,$J$4:$J$303,"&lt;&gt;Cancelado",$J$4:$J$303,"&lt;&gt;Faltou")&gt;1,"Horário ocupado",""))</f>
        <v/>
      </c>
      <c r="L158" s="13"/>
    </row>
    <row r="159" spans="1:12" x14ac:dyDescent="0.25">
      <c r="A159" s="25"/>
      <c r="B159" s="23"/>
      <c r="C159" s="14"/>
      <c r="D159" s="14"/>
      <c r="E159" s="14"/>
      <c r="F159" s="14"/>
      <c r="G159" s="14" t="str">
        <f>IF(E159="","",IFERROR(VLOOKUP(E159,Cadastros!$A$4:$C$103,2,FALSE),""))</f>
        <v/>
      </c>
      <c r="H159" s="23" t="str">
        <f>IF(OR(B159="",G159=""),"",B159+G159/1440)</f>
        <v/>
      </c>
      <c r="I159" s="15" t="str">
        <f>IF(E159="","",IFERROR(VLOOKUP(E159,Cadastros!$A$4:$C$103,3,FALSE),""))</f>
        <v/>
      </c>
      <c r="J159" s="14"/>
      <c r="K159" s="24" t="str">
        <f>IF(OR(A159="",B159="",F159="",H159="",J159="Cancelado",J159="Faltou"),"",IF(COUNTIFS($A$4:$A$303,A159,$F$4:$F$303,F159,$B$4:$B$303,"&lt;"&amp;H159,$H$4:$H$303,"&gt;"&amp;B159,$J$4:$J$303,"&lt;&gt;Cancelado",$J$4:$J$303,"&lt;&gt;Faltou")&gt;1,"Horário ocupado",""))</f>
        <v/>
      </c>
      <c r="L159" s="14"/>
    </row>
    <row r="160" spans="1:12" x14ac:dyDescent="0.25">
      <c r="A160" s="26"/>
      <c r="B160" s="19"/>
      <c r="C160" s="13"/>
      <c r="D160" s="13"/>
      <c r="E160" s="13"/>
      <c r="F160" s="13"/>
      <c r="G160" s="13" t="str">
        <f>IF(E160="","",IFERROR(VLOOKUP(E160,Cadastros!$A$4:$C$103,2,FALSE),""))</f>
        <v/>
      </c>
      <c r="H160" s="19" t="str">
        <f>IF(OR(B160="",G160=""),"",B160+G160/1440)</f>
        <v/>
      </c>
      <c r="I160" s="16" t="str">
        <f>IF(E160="","",IFERROR(VLOOKUP(E160,Cadastros!$A$4:$C$103,3,FALSE),""))</f>
        <v/>
      </c>
      <c r="J160" s="13"/>
      <c r="K160" s="20" t="str">
        <f>IF(OR(A160="",B160="",F160="",H160="",J160="Cancelado",J160="Faltou"),"",IF(COUNTIFS($A$4:$A$303,A160,$F$4:$F$303,F160,$B$4:$B$303,"&lt;"&amp;H160,$H$4:$H$303,"&gt;"&amp;B160,$J$4:$J$303,"&lt;&gt;Cancelado",$J$4:$J$303,"&lt;&gt;Faltou")&gt;1,"Horário ocupado",""))</f>
        <v/>
      </c>
      <c r="L160" s="13"/>
    </row>
    <row r="161" spans="1:12" x14ac:dyDescent="0.25">
      <c r="A161" s="25"/>
      <c r="B161" s="23"/>
      <c r="C161" s="14"/>
      <c r="D161" s="14"/>
      <c r="E161" s="14"/>
      <c r="F161" s="14"/>
      <c r="G161" s="14" t="str">
        <f>IF(E161="","",IFERROR(VLOOKUP(E161,Cadastros!$A$4:$C$103,2,FALSE),""))</f>
        <v/>
      </c>
      <c r="H161" s="23" t="str">
        <f>IF(OR(B161="",G161=""),"",B161+G161/1440)</f>
        <v/>
      </c>
      <c r="I161" s="15" t="str">
        <f>IF(E161="","",IFERROR(VLOOKUP(E161,Cadastros!$A$4:$C$103,3,FALSE),""))</f>
        <v/>
      </c>
      <c r="J161" s="14"/>
      <c r="K161" s="24" t="str">
        <f>IF(OR(A161="",B161="",F161="",H161="",J161="Cancelado",J161="Faltou"),"",IF(COUNTIFS($A$4:$A$303,A161,$F$4:$F$303,F161,$B$4:$B$303,"&lt;"&amp;H161,$H$4:$H$303,"&gt;"&amp;B161,$J$4:$J$303,"&lt;&gt;Cancelado",$J$4:$J$303,"&lt;&gt;Faltou")&gt;1,"Horário ocupado",""))</f>
        <v/>
      </c>
      <c r="L161" s="14"/>
    </row>
    <row r="162" spans="1:12" x14ac:dyDescent="0.25">
      <c r="A162" s="26"/>
      <c r="B162" s="19"/>
      <c r="C162" s="13"/>
      <c r="D162" s="13"/>
      <c r="E162" s="13"/>
      <c r="F162" s="13"/>
      <c r="G162" s="13" t="str">
        <f>IF(E162="","",IFERROR(VLOOKUP(E162,Cadastros!$A$4:$C$103,2,FALSE),""))</f>
        <v/>
      </c>
      <c r="H162" s="19" t="str">
        <f>IF(OR(B162="",G162=""),"",B162+G162/1440)</f>
        <v/>
      </c>
      <c r="I162" s="16" t="str">
        <f>IF(E162="","",IFERROR(VLOOKUP(E162,Cadastros!$A$4:$C$103,3,FALSE),""))</f>
        <v/>
      </c>
      <c r="J162" s="13"/>
      <c r="K162" s="20" t="str">
        <f>IF(OR(A162="",B162="",F162="",H162="",J162="Cancelado",J162="Faltou"),"",IF(COUNTIFS($A$4:$A$303,A162,$F$4:$F$303,F162,$B$4:$B$303,"&lt;"&amp;H162,$H$4:$H$303,"&gt;"&amp;B162,$J$4:$J$303,"&lt;&gt;Cancelado",$J$4:$J$303,"&lt;&gt;Faltou")&gt;1,"Horário ocupado",""))</f>
        <v/>
      </c>
      <c r="L162" s="13"/>
    </row>
    <row r="163" spans="1:12" x14ac:dyDescent="0.25">
      <c r="A163" s="25"/>
      <c r="B163" s="23"/>
      <c r="C163" s="14"/>
      <c r="D163" s="14"/>
      <c r="E163" s="14"/>
      <c r="F163" s="14"/>
      <c r="G163" s="14" t="str">
        <f>IF(E163="","",IFERROR(VLOOKUP(E163,Cadastros!$A$4:$C$103,2,FALSE),""))</f>
        <v/>
      </c>
      <c r="H163" s="23" t="str">
        <f>IF(OR(B163="",G163=""),"",B163+G163/1440)</f>
        <v/>
      </c>
      <c r="I163" s="15" t="str">
        <f>IF(E163="","",IFERROR(VLOOKUP(E163,Cadastros!$A$4:$C$103,3,FALSE),""))</f>
        <v/>
      </c>
      <c r="J163" s="14"/>
      <c r="K163" s="24" t="str">
        <f>IF(OR(A163="",B163="",F163="",H163="",J163="Cancelado",J163="Faltou"),"",IF(COUNTIFS($A$4:$A$303,A163,$F$4:$F$303,F163,$B$4:$B$303,"&lt;"&amp;H163,$H$4:$H$303,"&gt;"&amp;B163,$J$4:$J$303,"&lt;&gt;Cancelado",$J$4:$J$303,"&lt;&gt;Faltou")&gt;1,"Horário ocupado",""))</f>
        <v/>
      </c>
      <c r="L163" s="14"/>
    </row>
    <row r="164" spans="1:12" x14ac:dyDescent="0.25">
      <c r="A164" s="26"/>
      <c r="B164" s="19"/>
      <c r="C164" s="13"/>
      <c r="D164" s="13"/>
      <c r="E164" s="13"/>
      <c r="F164" s="13"/>
      <c r="G164" s="13" t="str">
        <f>IF(E164="","",IFERROR(VLOOKUP(E164,Cadastros!$A$4:$C$103,2,FALSE),""))</f>
        <v/>
      </c>
      <c r="H164" s="19" t="str">
        <f>IF(OR(B164="",G164=""),"",B164+G164/1440)</f>
        <v/>
      </c>
      <c r="I164" s="16" t="str">
        <f>IF(E164="","",IFERROR(VLOOKUP(E164,Cadastros!$A$4:$C$103,3,FALSE),""))</f>
        <v/>
      </c>
      <c r="J164" s="13"/>
      <c r="K164" s="20" t="str">
        <f>IF(OR(A164="",B164="",F164="",H164="",J164="Cancelado",J164="Faltou"),"",IF(COUNTIFS($A$4:$A$303,A164,$F$4:$F$303,F164,$B$4:$B$303,"&lt;"&amp;H164,$H$4:$H$303,"&gt;"&amp;B164,$J$4:$J$303,"&lt;&gt;Cancelado",$J$4:$J$303,"&lt;&gt;Faltou")&gt;1,"Horário ocupado",""))</f>
        <v/>
      </c>
      <c r="L164" s="13"/>
    </row>
    <row r="165" spans="1:12" x14ac:dyDescent="0.25">
      <c r="A165" s="25"/>
      <c r="B165" s="23"/>
      <c r="C165" s="14"/>
      <c r="D165" s="14"/>
      <c r="E165" s="14"/>
      <c r="F165" s="14"/>
      <c r="G165" s="14" t="str">
        <f>IF(E165="","",IFERROR(VLOOKUP(E165,Cadastros!$A$4:$C$103,2,FALSE),""))</f>
        <v/>
      </c>
      <c r="H165" s="23" t="str">
        <f>IF(OR(B165="",G165=""),"",B165+G165/1440)</f>
        <v/>
      </c>
      <c r="I165" s="15" t="str">
        <f>IF(E165="","",IFERROR(VLOOKUP(E165,Cadastros!$A$4:$C$103,3,FALSE),""))</f>
        <v/>
      </c>
      <c r="J165" s="14"/>
      <c r="K165" s="24" t="str">
        <f>IF(OR(A165="",B165="",F165="",H165="",J165="Cancelado",J165="Faltou"),"",IF(COUNTIFS($A$4:$A$303,A165,$F$4:$F$303,F165,$B$4:$B$303,"&lt;"&amp;H165,$H$4:$H$303,"&gt;"&amp;B165,$J$4:$J$303,"&lt;&gt;Cancelado",$J$4:$J$303,"&lt;&gt;Faltou")&gt;1,"Horário ocupado",""))</f>
        <v/>
      </c>
      <c r="L165" s="14"/>
    </row>
    <row r="166" spans="1:12" x14ac:dyDescent="0.25">
      <c r="A166" s="26"/>
      <c r="B166" s="19"/>
      <c r="C166" s="13"/>
      <c r="D166" s="13"/>
      <c r="E166" s="13"/>
      <c r="F166" s="13"/>
      <c r="G166" s="13" t="str">
        <f>IF(E166="","",IFERROR(VLOOKUP(E166,Cadastros!$A$4:$C$103,2,FALSE),""))</f>
        <v/>
      </c>
      <c r="H166" s="19" t="str">
        <f>IF(OR(B166="",G166=""),"",B166+G166/1440)</f>
        <v/>
      </c>
      <c r="I166" s="16" t="str">
        <f>IF(E166="","",IFERROR(VLOOKUP(E166,Cadastros!$A$4:$C$103,3,FALSE),""))</f>
        <v/>
      </c>
      <c r="J166" s="13"/>
      <c r="K166" s="20" t="str">
        <f>IF(OR(A166="",B166="",F166="",H166="",J166="Cancelado",J166="Faltou"),"",IF(COUNTIFS($A$4:$A$303,A166,$F$4:$F$303,F166,$B$4:$B$303,"&lt;"&amp;H166,$H$4:$H$303,"&gt;"&amp;B166,$J$4:$J$303,"&lt;&gt;Cancelado",$J$4:$J$303,"&lt;&gt;Faltou")&gt;1,"Horário ocupado",""))</f>
        <v/>
      </c>
      <c r="L166" s="13"/>
    </row>
    <row r="167" spans="1:12" x14ac:dyDescent="0.25">
      <c r="A167" s="25"/>
      <c r="B167" s="23"/>
      <c r="C167" s="14"/>
      <c r="D167" s="14"/>
      <c r="E167" s="14"/>
      <c r="F167" s="14"/>
      <c r="G167" s="14" t="str">
        <f>IF(E167="","",IFERROR(VLOOKUP(E167,Cadastros!$A$4:$C$103,2,FALSE),""))</f>
        <v/>
      </c>
      <c r="H167" s="23" t="str">
        <f>IF(OR(B167="",G167=""),"",B167+G167/1440)</f>
        <v/>
      </c>
      <c r="I167" s="15" t="str">
        <f>IF(E167="","",IFERROR(VLOOKUP(E167,Cadastros!$A$4:$C$103,3,FALSE),""))</f>
        <v/>
      </c>
      <c r="J167" s="14"/>
      <c r="K167" s="24" t="str">
        <f>IF(OR(A167="",B167="",F167="",H167="",J167="Cancelado",J167="Faltou"),"",IF(COUNTIFS($A$4:$A$303,A167,$F$4:$F$303,F167,$B$4:$B$303,"&lt;"&amp;H167,$H$4:$H$303,"&gt;"&amp;B167,$J$4:$J$303,"&lt;&gt;Cancelado",$J$4:$J$303,"&lt;&gt;Faltou")&gt;1,"Horário ocupado",""))</f>
        <v/>
      </c>
      <c r="L167" s="14"/>
    </row>
    <row r="168" spans="1:12" x14ac:dyDescent="0.25">
      <c r="A168" s="26"/>
      <c r="B168" s="19"/>
      <c r="C168" s="13"/>
      <c r="D168" s="13"/>
      <c r="E168" s="13"/>
      <c r="F168" s="13"/>
      <c r="G168" s="13" t="str">
        <f>IF(E168="","",IFERROR(VLOOKUP(E168,Cadastros!$A$4:$C$103,2,FALSE),""))</f>
        <v/>
      </c>
      <c r="H168" s="19" t="str">
        <f>IF(OR(B168="",G168=""),"",B168+G168/1440)</f>
        <v/>
      </c>
      <c r="I168" s="16" t="str">
        <f>IF(E168="","",IFERROR(VLOOKUP(E168,Cadastros!$A$4:$C$103,3,FALSE),""))</f>
        <v/>
      </c>
      <c r="J168" s="13"/>
      <c r="K168" s="20" t="str">
        <f>IF(OR(A168="",B168="",F168="",H168="",J168="Cancelado",J168="Faltou"),"",IF(COUNTIFS($A$4:$A$303,A168,$F$4:$F$303,F168,$B$4:$B$303,"&lt;"&amp;H168,$H$4:$H$303,"&gt;"&amp;B168,$J$4:$J$303,"&lt;&gt;Cancelado",$J$4:$J$303,"&lt;&gt;Faltou")&gt;1,"Horário ocupado",""))</f>
        <v/>
      </c>
      <c r="L168" s="13"/>
    </row>
    <row r="169" spans="1:12" x14ac:dyDescent="0.25">
      <c r="A169" s="25"/>
      <c r="B169" s="23"/>
      <c r="C169" s="14"/>
      <c r="D169" s="14"/>
      <c r="E169" s="14"/>
      <c r="F169" s="14"/>
      <c r="G169" s="14" t="str">
        <f>IF(E169="","",IFERROR(VLOOKUP(E169,Cadastros!$A$4:$C$103,2,FALSE),""))</f>
        <v/>
      </c>
      <c r="H169" s="23" t="str">
        <f>IF(OR(B169="",G169=""),"",B169+G169/1440)</f>
        <v/>
      </c>
      <c r="I169" s="15" t="str">
        <f>IF(E169="","",IFERROR(VLOOKUP(E169,Cadastros!$A$4:$C$103,3,FALSE),""))</f>
        <v/>
      </c>
      <c r="J169" s="14"/>
      <c r="K169" s="24" t="str">
        <f>IF(OR(A169="",B169="",F169="",H169="",J169="Cancelado",J169="Faltou"),"",IF(COUNTIFS($A$4:$A$303,A169,$F$4:$F$303,F169,$B$4:$B$303,"&lt;"&amp;H169,$H$4:$H$303,"&gt;"&amp;B169,$J$4:$J$303,"&lt;&gt;Cancelado",$J$4:$J$303,"&lt;&gt;Faltou")&gt;1,"Horário ocupado",""))</f>
        <v/>
      </c>
      <c r="L169" s="14"/>
    </row>
    <row r="170" spans="1:12" x14ac:dyDescent="0.25">
      <c r="A170" s="26"/>
      <c r="B170" s="19"/>
      <c r="C170" s="13"/>
      <c r="D170" s="13"/>
      <c r="E170" s="13"/>
      <c r="F170" s="13"/>
      <c r="G170" s="13" t="str">
        <f>IF(E170="","",IFERROR(VLOOKUP(E170,Cadastros!$A$4:$C$103,2,FALSE),""))</f>
        <v/>
      </c>
      <c r="H170" s="19" t="str">
        <f>IF(OR(B170="",G170=""),"",B170+G170/1440)</f>
        <v/>
      </c>
      <c r="I170" s="16" t="str">
        <f>IF(E170="","",IFERROR(VLOOKUP(E170,Cadastros!$A$4:$C$103,3,FALSE),""))</f>
        <v/>
      </c>
      <c r="J170" s="13"/>
      <c r="K170" s="20" t="str">
        <f>IF(OR(A170="",B170="",F170="",H170="",J170="Cancelado",J170="Faltou"),"",IF(COUNTIFS($A$4:$A$303,A170,$F$4:$F$303,F170,$B$4:$B$303,"&lt;"&amp;H170,$H$4:$H$303,"&gt;"&amp;B170,$J$4:$J$303,"&lt;&gt;Cancelado",$J$4:$J$303,"&lt;&gt;Faltou")&gt;1,"Horário ocupado",""))</f>
        <v/>
      </c>
      <c r="L170" s="13"/>
    </row>
    <row r="171" spans="1:12" x14ac:dyDescent="0.25">
      <c r="A171" s="25"/>
      <c r="B171" s="23"/>
      <c r="C171" s="14"/>
      <c r="D171" s="14"/>
      <c r="E171" s="14"/>
      <c r="F171" s="14"/>
      <c r="G171" s="14" t="str">
        <f>IF(E171="","",IFERROR(VLOOKUP(E171,Cadastros!$A$4:$C$103,2,FALSE),""))</f>
        <v/>
      </c>
      <c r="H171" s="23" t="str">
        <f>IF(OR(B171="",G171=""),"",B171+G171/1440)</f>
        <v/>
      </c>
      <c r="I171" s="15" t="str">
        <f>IF(E171="","",IFERROR(VLOOKUP(E171,Cadastros!$A$4:$C$103,3,FALSE),""))</f>
        <v/>
      </c>
      <c r="J171" s="14"/>
      <c r="K171" s="24" t="str">
        <f>IF(OR(A171="",B171="",F171="",H171="",J171="Cancelado",J171="Faltou"),"",IF(COUNTIFS($A$4:$A$303,A171,$F$4:$F$303,F171,$B$4:$B$303,"&lt;"&amp;H171,$H$4:$H$303,"&gt;"&amp;B171,$J$4:$J$303,"&lt;&gt;Cancelado",$J$4:$J$303,"&lt;&gt;Faltou")&gt;1,"Horário ocupado",""))</f>
        <v/>
      </c>
      <c r="L171" s="14"/>
    </row>
    <row r="172" spans="1:12" x14ac:dyDescent="0.25">
      <c r="A172" s="26"/>
      <c r="B172" s="19"/>
      <c r="C172" s="13"/>
      <c r="D172" s="13"/>
      <c r="E172" s="13"/>
      <c r="F172" s="13"/>
      <c r="G172" s="13" t="str">
        <f>IF(E172="","",IFERROR(VLOOKUP(E172,Cadastros!$A$4:$C$103,2,FALSE),""))</f>
        <v/>
      </c>
      <c r="H172" s="19" t="str">
        <f>IF(OR(B172="",G172=""),"",B172+G172/1440)</f>
        <v/>
      </c>
      <c r="I172" s="16" t="str">
        <f>IF(E172="","",IFERROR(VLOOKUP(E172,Cadastros!$A$4:$C$103,3,FALSE),""))</f>
        <v/>
      </c>
      <c r="J172" s="13"/>
      <c r="K172" s="20" t="str">
        <f>IF(OR(A172="",B172="",F172="",H172="",J172="Cancelado",J172="Faltou"),"",IF(COUNTIFS($A$4:$A$303,A172,$F$4:$F$303,F172,$B$4:$B$303,"&lt;"&amp;H172,$H$4:$H$303,"&gt;"&amp;B172,$J$4:$J$303,"&lt;&gt;Cancelado",$J$4:$J$303,"&lt;&gt;Faltou")&gt;1,"Horário ocupado",""))</f>
        <v/>
      </c>
      <c r="L172" s="13"/>
    </row>
    <row r="173" spans="1:12" x14ac:dyDescent="0.25">
      <c r="A173" s="25"/>
      <c r="B173" s="23"/>
      <c r="C173" s="14"/>
      <c r="D173" s="14"/>
      <c r="E173" s="14"/>
      <c r="F173" s="14"/>
      <c r="G173" s="14" t="str">
        <f>IF(E173="","",IFERROR(VLOOKUP(E173,Cadastros!$A$4:$C$103,2,FALSE),""))</f>
        <v/>
      </c>
      <c r="H173" s="23" t="str">
        <f>IF(OR(B173="",G173=""),"",B173+G173/1440)</f>
        <v/>
      </c>
      <c r="I173" s="15" t="str">
        <f>IF(E173="","",IFERROR(VLOOKUP(E173,Cadastros!$A$4:$C$103,3,FALSE),""))</f>
        <v/>
      </c>
      <c r="J173" s="14"/>
      <c r="K173" s="24" t="str">
        <f>IF(OR(A173="",B173="",F173="",H173="",J173="Cancelado",J173="Faltou"),"",IF(COUNTIFS($A$4:$A$303,A173,$F$4:$F$303,F173,$B$4:$B$303,"&lt;"&amp;H173,$H$4:$H$303,"&gt;"&amp;B173,$J$4:$J$303,"&lt;&gt;Cancelado",$J$4:$J$303,"&lt;&gt;Faltou")&gt;1,"Horário ocupado",""))</f>
        <v/>
      </c>
      <c r="L173" s="14"/>
    </row>
    <row r="174" spans="1:12" x14ac:dyDescent="0.25">
      <c r="A174" s="26"/>
      <c r="B174" s="19"/>
      <c r="C174" s="13"/>
      <c r="D174" s="13"/>
      <c r="E174" s="13"/>
      <c r="F174" s="13"/>
      <c r="G174" s="13" t="str">
        <f>IF(E174="","",IFERROR(VLOOKUP(E174,Cadastros!$A$4:$C$103,2,FALSE),""))</f>
        <v/>
      </c>
      <c r="H174" s="19" t="str">
        <f>IF(OR(B174="",G174=""),"",B174+G174/1440)</f>
        <v/>
      </c>
      <c r="I174" s="16" t="str">
        <f>IF(E174="","",IFERROR(VLOOKUP(E174,Cadastros!$A$4:$C$103,3,FALSE),""))</f>
        <v/>
      </c>
      <c r="J174" s="13"/>
      <c r="K174" s="20" t="str">
        <f>IF(OR(A174="",B174="",F174="",H174="",J174="Cancelado",J174="Faltou"),"",IF(COUNTIFS($A$4:$A$303,A174,$F$4:$F$303,F174,$B$4:$B$303,"&lt;"&amp;H174,$H$4:$H$303,"&gt;"&amp;B174,$J$4:$J$303,"&lt;&gt;Cancelado",$J$4:$J$303,"&lt;&gt;Faltou")&gt;1,"Horário ocupado",""))</f>
        <v/>
      </c>
      <c r="L174" s="13"/>
    </row>
    <row r="175" spans="1:12" x14ac:dyDescent="0.25">
      <c r="A175" s="25"/>
      <c r="B175" s="23"/>
      <c r="C175" s="14"/>
      <c r="D175" s="14"/>
      <c r="E175" s="14"/>
      <c r="F175" s="14"/>
      <c r="G175" s="14" t="str">
        <f>IF(E175="","",IFERROR(VLOOKUP(E175,Cadastros!$A$4:$C$103,2,FALSE),""))</f>
        <v/>
      </c>
      <c r="H175" s="23" t="str">
        <f>IF(OR(B175="",G175=""),"",B175+G175/1440)</f>
        <v/>
      </c>
      <c r="I175" s="15" t="str">
        <f>IF(E175="","",IFERROR(VLOOKUP(E175,Cadastros!$A$4:$C$103,3,FALSE),""))</f>
        <v/>
      </c>
      <c r="J175" s="14"/>
      <c r="K175" s="24" t="str">
        <f>IF(OR(A175="",B175="",F175="",H175="",J175="Cancelado",J175="Faltou"),"",IF(COUNTIFS($A$4:$A$303,A175,$F$4:$F$303,F175,$B$4:$B$303,"&lt;"&amp;H175,$H$4:$H$303,"&gt;"&amp;B175,$J$4:$J$303,"&lt;&gt;Cancelado",$J$4:$J$303,"&lt;&gt;Faltou")&gt;1,"Horário ocupado",""))</f>
        <v/>
      </c>
      <c r="L175" s="14"/>
    </row>
    <row r="176" spans="1:12" x14ac:dyDescent="0.25">
      <c r="A176" s="26"/>
      <c r="B176" s="19"/>
      <c r="C176" s="13"/>
      <c r="D176" s="13"/>
      <c r="E176" s="13"/>
      <c r="F176" s="13"/>
      <c r="G176" s="13" t="str">
        <f>IF(E176="","",IFERROR(VLOOKUP(E176,Cadastros!$A$4:$C$103,2,FALSE),""))</f>
        <v/>
      </c>
      <c r="H176" s="19" t="str">
        <f>IF(OR(B176="",G176=""),"",B176+G176/1440)</f>
        <v/>
      </c>
      <c r="I176" s="16" t="str">
        <f>IF(E176="","",IFERROR(VLOOKUP(E176,Cadastros!$A$4:$C$103,3,FALSE),""))</f>
        <v/>
      </c>
      <c r="J176" s="13"/>
      <c r="K176" s="20" t="str">
        <f>IF(OR(A176="",B176="",F176="",H176="",J176="Cancelado",J176="Faltou"),"",IF(COUNTIFS($A$4:$A$303,A176,$F$4:$F$303,F176,$B$4:$B$303,"&lt;"&amp;H176,$H$4:$H$303,"&gt;"&amp;B176,$J$4:$J$303,"&lt;&gt;Cancelado",$J$4:$J$303,"&lt;&gt;Faltou")&gt;1,"Horário ocupado",""))</f>
        <v/>
      </c>
      <c r="L176" s="13"/>
    </row>
    <row r="177" spans="1:12" x14ac:dyDescent="0.25">
      <c r="A177" s="25"/>
      <c r="B177" s="23"/>
      <c r="C177" s="14"/>
      <c r="D177" s="14"/>
      <c r="E177" s="14"/>
      <c r="F177" s="14"/>
      <c r="G177" s="14" t="str">
        <f>IF(E177="","",IFERROR(VLOOKUP(E177,Cadastros!$A$4:$C$103,2,FALSE),""))</f>
        <v/>
      </c>
      <c r="H177" s="23" t="str">
        <f>IF(OR(B177="",G177=""),"",B177+G177/1440)</f>
        <v/>
      </c>
      <c r="I177" s="15" t="str">
        <f>IF(E177="","",IFERROR(VLOOKUP(E177,Cadastros!$A$4:$C$103,3,FALSE),""))</f>
        <v/>
      </c>
      <c r="J177" s="14"/>
      <c r="K177" s="24" t="str">
        <f>IF(OR(A177="",B177="",F177="",H177="",J177="Cancelado",J177="Faltou"),"",IF(COUNTIFS($A$4:$A$303,A177,$F$4:$F$303,F177,$B$4:$B$303,"&lt;"&amp;H177,$H$4:$H$303,"&gt;"&amp;B177,$J$4:$J$303,"&lt;&gt;Cancelado",$J$4:$J$303,"&lt;&gt;Faltou")&gt;1,"Horário ocupado",""))</f>
        <v/>
      </c>
      <c r="L177" s="14"/>
    </row>
    <row r="178" spans="1:12" x14ac:dyDescent="0.25">
      <c r="A178" s="26"/>
      <c r="B178" s="19"/>
      <c r="C178" s="13"/>
      <c r="D178" s="13"/>
      <c r="E178" s="13"/>
      <c r="F178" s="13"/>
      <c r="G178" s="13" t="str">
        <f>IF(E178="","",IFERROR(VLOOKUP(E178,Cadastros!$A$4:$C$103,2,FALSE),""))</f>
        <v/>
      </c>
      <c r="H178" s="19" t="str">
        <f>IF(OR(B178="",G178=""),"",B178+G178/1440)</f>
        <v/>
      </c>
      <c r="I178" s="16" t="str">
        <f>IF(E178="","",IFERROR(VLOOKUP(E178,Cadastros!$A$4:$C$103,3,FALSE),""))</f>
        <v/>
      </c>
      <c r="J178" s="13"/>
      <c r="K178" s="20" t="str">
        <f>IF(OR(A178="",B178="",F178="",H178="",J178="Cancelado",J178="Faltou"),"",IF(COUNTIFS($A$4:$A$303,A178,$F$4:$F$303,F178,$B$4:$B$303,"&lt;"&amp;H178,$H$4:$H$303,"&gt;"&amp;B178,$J$4:$J$303,"&lt;&gt;Cancelado",$J$4:$J$303,"&lt;&gt;Faltou")&gt;1,"Horário ocupado",""))</f>
        <v/>
      </c>
      <c r="L178" s="13"/>
    </row>
    <row r="179" spans="1:12" x14ac:dyDescent="0.25">
      <c r="A179" s="25"/>
      <c r="B179" s="23"/>
      <c r="C179" s="14"/>
      <c r="D179" s="14"/>
      <c r="E179" s="14"/>
      <c r="F179" s="14"/>
      <c r="G179" s="14" t="str">
        <f>IF(E179="","",IFERROR(VLOOKUP(E179,Cadastros!$A$4:$C$103,2,FALSE),""))</f>
        <v/>
      </c>
      <c r="H179" s="23" t="str">
        <f>IF(OR(B179="",G179=""),"",B179+G179/1440)</f>
        <v/>
      </c>
      <c r="I179" s="15" t="str">
        <f>IF(E179="","",IFERROR(VLOOKUP(E179,Cadastros!$A$4:$C$103,3,FALSE),""))</f>
        <v/>
      </c>
      <c r="J179" s="14"/>
      <c r="K179" s="24" t="str">
        <f>IF(OR(A179="",B179="",F179="",H179="",J179="Cancelado",J179="Faltou"),"",IF(COUNTIFS($A$4:$A$303,A179,$F$4:$F$303,F179,$B$4:$B$303,"&lt;"&amp;H179,$H$4:$H$303,"&gt;"&amp;B179,$J$4:$J$303,"&lt;&gt;Cancelado",$J$4:$J$303,"&lt;&gt;Faltou")&gt;1,"Horário ocupado",""))</f>
        <v/>
      </c>
      <c r="L179" s="14"/>
    </row>
    <row r="180" spans="1:12" x14ac:dyDescent="0.25">
      <c r="A180" s="26"/>
      <c r="B180" s="19"/>
      <c r="C180" s="13"/>
      <c r="D180" s="13"/>
      <c r="E180" s="13"/>
      <c r="F180" s="13"/>
      <c r="G180" s="13" t="str">
        <f>IF(E180="","",IFERROR(VLOOKUP(E180,Cadastros!$A$4:$C$103,2,FALSE),""))</f>
        <v/>
      </c>
      <c r="H180" s="19" t="str">
        <f>IF(OR(B180="",G180=""),"",B180+G180/1440)</f>
        <v/>
      </c>
      <c r="I180" s="16" t="str">
        <f>IF(E180="","",IFERROR(VLOOKUP(E180,Cadastros!$A$4:$C$103,3,FALSE),""))</f>
        <v/>
      </c>
      <c r="J180" s="13"/>
      <c r="K180" s="20" t="str">
        <f>IF(OR(A180="",B180="",F180="",H180="",J180="Cancelado",J180="Faltou"),"",IF(COUNTIFS($A$4:$A$303,A180,$F$4:$F$303,F180,$B$4:$B$303,"&lt;"&amp;H180,$H$4:$H$303,"&gt;"&amp;B180,$J$4:$J$303,"&lt;&gt;Cancelado",$J$4:$J$303,"&lt;&gt;Faltou")&gt;1,"Horário ocupado",""))</f>
        <v/>
      </c>
      <c r="L180" s="13"/>
    </row>
    <row r="181" spans="1:12" x14ac:dyDescent="0.25">
      <c r="A181" s="25"/>
      <c r="B181" s="23"/>
      <c r="C181" s="14"/>
      <c r="D181" s="14"/>
      <c r="E181" s="14"/>
      <c r="F181" s="14"/>
      <c r="G181" s="14" t="str">
        <f>IF(E181="","",IFERROR(VLOOKUP(E181,Cadastros!$A$4:$C$103,2,FALSE),""))</f>
        <v/>
      </c>
      <c r="H181" s="23" t="str">
        <f>IF(OR(B181="",G181=""),"",B181+G181/1440)</f>
        <v/>
      </c>
      <c r="I181" s="15" t="str">
        <f>IF(E181="","",IFERROR(VLOOKUP(E181,Cadastros!$A$4:$C$103,3,FALSE),""))</f>
        <v/>
      </c>
      <c r="J181" s="14"/>
      <c r="K181" s="24" t="str">
        <f>IF(OR(A181="",B181="",F181="",H181="",J181="Cancelado",J181="Faltou"),"",IF(COUNTIFS($A$4:$A$303,A181,$F$4:$F$303,F181,$B$4:$B$303,"&lt;"&amp;H181,$H$4:$H$303,"&gt;"&amp;B181,$J$4:$J$303,"&lt;&gt;Cancelado",$J$4:$J$303,"&lt;&gt;Faltou")&gt;1,"Horário ocupado",""))</f>
        <v/>
      </c>
      <c r="L181" s="14"/>
    </row>
    <row r="182" spans="1:12" x14ac:dyDescent="0.25">
      <c r="A182" s="26"/>
      <c r="B182" s="19"/>
      <c r="C182" s="13"/>
      <c r="D182" s="13"/>
      <c r="E182" s="13"/>
      <c r="F182" s="13"/>
      <c r="G182" s="13" t="str">
        <f>IF(E182="","",IFERROR(VLOOKUP(E182,Cadastros!$A$4:$C$103,2,FALSE),""))</f>
        <v/>
      </c>
      <c r="H182" s="19" t="str">
        <f>IF(OR(B182="",G182=""),"",B182+G182/1440)</f>
        <v/>
      </c>
      <c r="I182" s="16" t="str">
        <f>IF(E182="","",IFERROR(VLOOKUP(E182,Cadastros!$A$4:$C$103,3,FALSE),""))</f>
        <v/>
      </c>
      <c r="J182" s="13"/>
      <c r="K182" s="20" t="str">
        <f>IF(OR(A182="",B182="",F182="",H182="",J182="Cancelado",J182="Faltou"),"",IF(COUNTIFS($A$4:$A$303,A182,$F$4:$F$303,F182,$B$4:$B$303,"&lt;"&amp;H182,$H$4:$H$303,"&gt;"&amp;B182,$J$4:$J$303,"&lt;&gt;Cancelado",$J$4:$J$303,"&lt;&gt;Faltou")&gt;1,"Horário ocupado",""))</f>
        <v/>
      </c>
      <c r="L182" s="13"/>
    </row>
    <row r="183" spans="1:12" x14ac:dyDescent="0.25">
      <c r="A183" s="25"/>
      <c r="B183" s="23"/>
      <c r="C183" s="14"/>
      <c r="D183" s="14"/>
      <c r="E183" s="14"/>
      <c r="F183" s="14"/>
      <c r="G183" s="14" t="str">
        <f>IF(E183="","",IFERROR(VLOOKUP(E183,Cadastros!$A$4:$C$103,2,FALSE),""))</f>
        <v/>
      </c>
      <c r="H183" s="23" t="str">
        <f>IF(OR(B183="",G183=""),"",B183+G183/1440)</f>
        <v/>
      </c>
      <c r="I183" s="15" t="str">
        <f>IF(E183="","",IFERROR(VLOOKUP(E183,Cadastros!$A$4:$C$103,3,FALSE),""))</f>
        <v/>
      </c>
      <c r="J183" s="14"/>
      <c r="K183" s="24" t="str">
        <f>IF(OR(A183="",B183="",F183="",H183="",J183="Cancelado",J183="Faltou"),"",IF(COUNTIFS($A$4:$A$303,A183,$F$4:$F$303,F183,$B$4:$B$303,"&lt;"&amp;H183,$H$4:$H$303,"&gt;"&amp;B183,$J$4:$J$303,"&lt;&gt;Cancelado",$J$4:$J$303,"&lt;&gt;Faltou")&gt;1,"Horário ocupado",""))</f>
        <v/>
      </c>
      <c r="L183" s="14"/>
    </row>
    <row r="184" spans="1:12" x14ac:dyDescent="0.25">
      <c r="A184" s="26"/>
      <c r="B184" s="19"/>
      <c r="C184" s="13"/>
      <c r="D184" s="13"/>
      <c r="E184" s="13"/>
      <c r="F184" s="13"/>
      <c r="G184" s="13" t="str">
        <f>IF(E184="","",IFERROR(VLOOKUP(E184,Cadastros!$A$4:$C$103,2,FALSE),""))</f>
        <v/>
      </c>
      <c r="H184" s="19" t="str">
        <f>IF(OR(B184="",G184=""),"",B184+G184/1440)</f>
        <v/>
      </c>
      <c r="I184" s="16" t="str">
        <f>IF(E184="","",IFERROR(VLOOKUP(E184,Cadastros!$A$4:$C$103,3,FALSE),""))</f>
        <v/>
      </c>
      <c r="J184" s="13"/>
      <c r="K184" s="20" t="str">
        <f>IF(OR(A184="",B184="",F184="",H184="",J184="Cancelado",J184="Faltou"),"",IF(COUNTIFS($A$4:$A$303,A184,$F$4:$F$303,F184,$B$4:$B$303,"&lt;"&amp;H184,$H$4:$H$303,"&gt;"&amp;B184,$J$4:$J$303,"&lt;&gt;Cancelado",$J$4:$J$303,"&lt;&gt;Faltou")&gt;1,"Horário ocupado",""))</f>
        <v/>
      </c>
      <c r="L184" s="13"/>
    </row>
    <row r="185" spans="1:12" x14ac:dyDescent="0.25">
      <c r="A185" s="25"/>
      <c r="B185" s="23"/>
      <c r="C185" s="14"/>
      <c r="D185" s="14"/>
      <c r="E185" s="14"/>
      <c r="F185" s="14"/>
      <c r="G185" s="14" t="str">
        <f>IF(E185="","",IFERROR(VLOOKUP(E185,Cadastros!$A$4:$C$103,2,FALSE),""))</f>
        <v/>
      </c>
      <c r="H185" s="23" t="str">
        <f>IF(OR(B185="",G185=""),"",B185+G185/1440)</f>
        <v/>
      </c>
      <c r="I185" s="15" t="str">
        <f>IF(E185="","",IFERROR(VLOOKUP(E185,Cadastros!$A$4:$C$103,3,FALSE),""))</f>
        <v/>
      </c>
      <c r="J185" s="14"/>
      <c r="K185" s="24" t="str">
        <f>IF(OR(A185="",B185="",F185="",H185="",J185="Cancelado",J185="Faltou"),"",IF(COUNTIFS($A$4:$A$303,A185,$F$4:$F$303,F185,$B$4:$B$303,"&lt;"&amp;H185,$H$4:$H$303,"&gt;"&amp;B185,$J$4:$J$303,"&lt;&gt;Cancelado",$J$4:$J$303,"&lt;&gt;Faltou")&gt;1,"Horário ocupado",""))</f>
        <v/>
      </c>
      <c r="L185" s="14"/>
    </row>
    <row r="186" spans="1:12" x14ac:dyDescent="0.25">
      <c r="A186" s="26"/>
      <c r="B186" s="19"/>
      <c r="C186" s="13"/>
      <c r="D186" s="13"/>
      <c r="E186" s="13"/>
      <c r="F186" s="13"/>
      <c r="G186" s="13" t="str">
        <f>IF(E186="","",IFERROR(VLOOKUP(E186,Cadastros!$A$4:$C$103,2,FALSE),""))</f>
        <v/>
      </c>
      <c r="H186" s="19" t="str">
        <f>IF(OR(B186="",G186=""),"",B186+G186/1440)</f>
        <v/>
      </c>
      <c r="I186" s="16" t="str">
        <f>IF(E186="","",IFERROR(VLOOKUP(E186,Cadastros!$A$4:$C$103,3,FALSE),""))</f>
        <v/>
      </c>
      <c r="J186" s="13"/>
      <c r="K186" s="20" t="str">
        <f>IF(OR(A186="",B186="",F186="",H186="",J186="Cancelado",J186="Faltou"),"",IF(COUNTIFS($A$4:$A$303,A186,$F$4:$F$303,F186,$B$4:$B$303,"&lt;"&amp;H186,$H$4:$H$303,"&gt;"&amp;B186,$J$4:$J$303,"&lt;&gt;Cancelado",$J$4:$J$303,"&lt;&gt;Faltou")&gt;1,"Horário ocupado",""))</f>
        <v/>
      </c>
      <c r="L186" s="13"/>
    </row>
    <row r="187" spans="1:12" x14ac:dyDescent="0.25">
      <c r="A187" s="25"/>
      <c r="B187" s="23"/>
      <c r="C187" s="14"/>
      <c r="D187" s="14"/>
      <c r="E187" s="14"/>
      <c r="F187" s="14"/>
      <c r="G187" s="14" t="str">
        <f>IF(E187="","",IFERROR(VLOOKUP(E187,Cadastros!$A$4:$C$103,2,FALSE),""))</f>
        <v/>
      </c>
      <c r="H187" s="23" t="str">
        <f>IF(OR(B187="",G187=""),"",B187+G187/1440)</f>
        <v/>
      </c>
      <c r="I187" s="15" t="str">
        <f>IF(E187="","",IFERROR(VLOOKUP(E187,Cadastros!$A$4:$C$103,3,FALSE),""))</f>
        <v/>
      </c>
      <c r="J187" s="14"/>
      <c r="K187" s="24" t="str">
        <f>IF(OR(A187="",B187="",F187="",H187="",J187="Cancelado",J187="Faltou"),"",IF(COUNTIFS($A$4:$A$303,A187,$F$4:$F$303,F187,$B$4:$B$303,"&lt;"&amp;H187,$H$4:$H$303,"&gt;"&amp;B187,$J$4:$J$303,"&lt;&gt;Cancelado",$J$4:$J$303,"&lt;&gt;Faltou")&gt;1,"Horário ocupado",""))</f>
        <v/>
      </c>
      <c r="L187" s="14"/>
    </row>
    <row r="188" spans="1:12" x14ac:dyDescent="0.25">
      <c r="A188" s="26"/>
      <c r="B188" s="19"/>
      <c r="C188" s="13"/>
      <c r="D188" s="13"/>
      <c r="E188" s="13"/>
      <c r="F188" s="13"/>
      <c r="G188" s="13" t="str">
        <f>IF(E188="","",IFERROR(VLOOKUP(E188,Cadastros!$A$4:$C$103,2,FALSE),""))</f>
        <v/>
      </c>
      <c r="H188" s="19" t="str">
        <f>IF(OR(B188="",G188=""),"",B188+G188/1440)</f>
        <v/>
      </c>
      <c r="I188" s="16" t="str">
        <f>IF(E188="","",IFERROR(VLOOKUP(E188,Cadastros!$A$4:$C$103,3,FALSE),""))</f>
        <v/>
      </c>
      <c r="J188" s="13"/>
      <c r="K188" s="20" t="str">
        <f>IF(OR(A188="",B188="",F188="",H188="",J188="Cancelado",J188="Faltou"),"",IF(COUNTIFS($A$4:$A$303,A188,$F$4:$F$303,F188,$B$4:$B$303,"&lt;"&amp;H188,$H$4:$H$303,"&gt;"&amp;B188,$J$4:$J$303,"&lt;&gt;Cancelado",$J$4:$J$303,"&lt;&gt;Faltou")&gt;1,"Horário ocupado",""))</f>
        <v/>
      </c>
      <c r="L188" s="13"/>
    </row>
    <row r="189" spans="1:12" x14ac:dyDescent="0.25">
      <c r="A189" s="25"/>
      <c r="B189" s="23"/>
      <c r="C189" s="14"/>
      <c r="D189" s="14"/>
      <c r="E189" s="14"/>
      <c r="F189" s="14"/>
      <c r="G189" s="14" t="str">
        <f>IF(E189="","",IFERROR(VLOOKUP(E189,Cadastros!$A$4:$C$103,2,FALSE),""))</f>
        <v/>
      </c>
      <c r="H189" s="23" t="str">
        <f>IF(OR(B189="",G189=""),"",B189+G189/1440)</f>
        <v/>
      </c>
      <c r="I189" s="15" t="str">
        <f>IF(E189="","",IFERROR(VLOOKUP(E189,Cadastros!$A$4:$C$103,3,FALSE),""))</f>
        <v/>
      </c>
      <c r="J189" s="14"/>
      <c r="K189" s="24" t="str">
        <f>IF(OR(A189="",B189="",F189="",H189="",J189="Cancelado",J189="Faltou"),"",IF(COUNTIFS($A$4:$A$303,A189,$F$4:$F$303,F189,$B$4:$B$303,"&lt;"&amp;H189,$H$4:$H$303,"&gt;"&amp;B189,$J$4:$J$303,"&lt;&gt;Cancelado",$J$4:$J$303,"&lt;&gt;Faltou")&gt;1,"Horário ocupado",""))</f>
        <v/>
      </c>
      <c r="L189" s="14"/>
    </row>
    <row r="190" spans="1:12" x14ac:dyDescent="0.25">
      <c r="A190" s="26"/>
      <c r="B190" s="19"/>
      <c r="C190" s="13"/>
      <c r="D190" s="13"/>
      <c r="E190" s="13"/>
      <c r="F190" s="13"/>
      <c r="G190" s="13" t="str">
        <f>IF(E190="","",IFERROR(VLOOKUP(E190,Cadastros!$A$4:$C$103,2,FALSE),""))</f>
        <v/>
      </c>
      <c r="H190" s="19" t="str">
        <f>IF(OR(B190="",G190=""),"",B190+G190/1440)</f>
        <v/>
      </c>
      <c r="I190" s="16" t="str">
        <f>IF(E190="","",IFERROR(VLOOKUP(E190,Cadastros!$A$4:$C$103,3,FALSE),""))</f>
        <v/>
      </c>
      <c r="J190" s="13"/>
      <c r="K190" s="20" t="str">
        <f>IF(OR(A190="",B190="",F190="",H190="",J190="Cancelado",J190="Faltou"),"",IF(COUNTIFS($A$4:$A$303,A190,$F$4:$F$303,F190,$B$4:$B$303,"&lt;"&amp;H190,$H$4:$H$303,"&gt;"&amp;B190,$J$4:$J$303,"&lt;&gt;Cancelado",$J$4:$J$303,"&lt;&gt;Faltou")&gt;1,"Horário ocupado",""))</f>
        <v/>
      </c>
      <c r="L190" s="13"/>
    </row>
    <row r="191" spans="1:12" x14ac:dyDescent="0.25">
      <c r="A191" s="25"/>
      <c r="B191" s="23"/>
      <c r="C191" s="14"/>
      <c r="D191" s="14"/>
      <c r="E191" s="14"/>
      <c r="F191" s="14"/>
      <c r="G191" s="14" t="str">
        <f>IF(E191="","",IFERROR(VLOOKUP(E191,Cadastros!$A$4:$C$103,2,FALSE),""))</f>
        <v/>
      </c>
      <c r="H191" s="23" t="str">
        <f>IF(OR(B191="",G191=""),"",B191+G191/1440)</f>
        <v/>
      </c>
      <c r="I191" s="15" t="str">
        <f>IF(E191="","",IFERROR(VLOOKUP(E191,Cadastros!$A$4:$C$103,3,FALSE),""))</f>
        <v/>
      </c>
      <c r="J191" s="14"/>
      <c r="K191" s="24" t="str">
        <f>IF(OR(A191="",B191="",F191="",H191="",J191="Cancelado",J191="Faltou"),"",IF(COUNTIFS($A$4:$A$303,A191,$F$4:$F$303,F191,$B$4:$B$303,"&lt;"&amp;H191,$H$4:$H$303,"&gt;"&amp;B191,$J$4:$J$303,"&lt;&gt;Cancelado",$J$4:$J$303,"&lt;&gt;Faltou")&gt;1,"Horário ocupado",""))</f>
        <v/>
      </c>
      <c r="L191" s="14"/>
    </row>
    <row r="192" spans="1:12" x14ac:dyDescent="0.25">
      <c r="A192" s="26"/>
      <c r="B192" s="19"/>
      <c r="C192" s="13"/>
      <c r="D192" s="13"/>
      <c r="E192" s="13"/>
      <c r="F192" s="13"/>
      <c r="G192" s="13" t="str">
        <f>IF(E192="","",IFERROR(VLOOKUP(E192,Cadastros!$A$4:$C$103,2,FALSE),""))</f>
        <v/>
      </c>
      <c r="H192" s="19" t="str">
        <f>IF(OR(B192="",G192=""),"",B192+G192/1440)</f>
        <v/>
      </c>
      <c r="I192" s="16" t="str">
        <f>IF(E192="","",IFERROR(VLOOKUP(E192,Cadastros!$A$4:$C$103,3,FALSE),""))</f>
        <v/>
      </c>
      <c r="J192" s="13"/>
      <c r="K192" s="20" t="str">
        <f>IF(OR(A192="",B192="",F192="",H192="",J192="Cancelado",J192="Faltou"),"",IF(COUNTIFS($A$4:$A$303,A192,$F$4:$F$303,F192,$B$4:$B$303,"&lt;"&amp;H192,$H$4:$H$303,"&gt;"&amp;B192,$J$4:$J$303,"&lt;&gt;Cancelado",$J$4:$J$303,"&lt;&gt;Faltou")&gt;1,"Horário ocupado",""))</f>
        <v/>
      </c>
      <c r="L192" s="13"/>
    </row>
    <row r="193" spans="1:12" x14ac:dyDescent="0.25">
      <c r="A193" s="25"/>
      <c r="B193" s="23"/>
      <c r="C193" s="14"/>
      <c r="D193" s="14"/>
      <c r="E193" s="14"/>
      <c r="F193" s="14"/>
      <c r="G193" s="14" t="str">
        <f>IF(E193="","",IFERROR(VLOOKUP(E193,Cadastros!$A$4:$C$103,2,FALSE),""))</f>
        <v/>
      </c>
      <c r="H193" s="23" t="str">
        <f>IF(OR(B193="",G193=""),"",B193+G193/1440)</f>
        <v/>
      </c>
      <c r="I193" s="15" t="str">
        <f>IF(E193="","",IFERROR(VLOOKUP(E193,Cadastros!$A$4:$C$103,3,FALSE),""))</f>
        <v/>
      </c>
      <c r="J193" s="14"/>
      <c r="K193" s="24" t="str">
        <f>IF(OR(A193="",B193="",F193="",H193="",J193="Cancelado",J193="Faltou"),"",IF(COUNTIFS($A$4:$A$303,A193,$F$4:$F$303,F193,$B$4:$B$303,"&lt;"&amp;H193,$H$4:$H$303,"&gt;"&amp;B193,$J$4:$J$303,"&lt;&gt;Cancelado",$J$4:$J$303,"&lt;&gt;Faltou")&gt;1,"Horário ocupado",""))</f>
        <v/>
      </c>
      <c r="L193" s="14"/>
    </row>
    <row r="194" spans="1:12" x14ac:dyDescent="0.25">
      <c r="A194" s="26"/>
      <c r="B194" s="19"/>
      <c r="C194" s="13"/>
      <c r="D194" s="13"/>
      <c r="E194" s="13"/>
      <c r="F194" s="13"/>
      <c r="G194" s="13" t="str">
        <f>IF(E194="","",IFERROR(VLOOKUP(E194,Cadastros!$A$4:$C$103,2,FALSE),""))</f>
        <v/>
      </c>
      <c r="H194" s="19" t="str">
        <f>IF(OR(B194="",G194=""),"",B194+G194/1440)</f>
        <v/>
      </c>
      <c r="I194" s="16" t="str">
        <f>IF(E194="","",IFERROR(VLOOKUP(E194,Cadastros!$A$4:$C$103,3,FALSE),""))</f>
        <v/>
      </c>
      <c r="J194" s="13"/>
      <c r="K194" s="20" t="str">
        <f>IF(OR(A194="",B194="",F194="",H194="",J194="Cancelado",J194="Faltou"),"",IF(COUNTIFS($A$4:$A$303,A194,$F$4:$F$303,F194,$B$4:$B$303,"&lt;"&amp;H194,$H$4:$H$303,"&gt;"&amp;B194,$J$4:$J$303,"&lt;&gt;Cancelado",$J$4:$J$303,"&lt;&gt;Faltou")&gt;1,"Horário ocupado",""))</f>
        <v/>
      </c>
      <c r="L194" s="13"/>
    </row>
    <row r="195" spans="1:12" x14ac:dyDescent="0.25">
      <c r="A195" s="25"/>
      <c r="B195" s="23"/>
      <c r="C195" s="14"/>
      <c r="D195" s="14"/>
      <c r="E195" s="14"/>
      <c r="F195" s="14"/>
      <c r="G195" s="14" t="str">
        <f>IF(E195="","",IFERROR(VLOOKUP(E195,Cadastros!$A$4:$C$103,2,FALSE),""))</f>
        <v/>
      </c>
      <c r="H195" s="23" t="str">
        <f>IF(OR(B195="",G195=""),"",B195+G195/1440)</f>
        <v/>
      </c>
      <c r="I195" s="15" t="str">
        <f>IF(E195="","",IFERROR(VLOOKUP(E195,Cadastros!$A$4:$C$103,3,FALSE),""))</f>
        <v/>
      </c>
      <c r="J195" s="14"/>
      <c r="K195" s="24" t="str">
        <f>IF(OR(A195="",B195="",F195="",H195="",J195="Cancelado",J195="Faltou"),"",IF(COUNTIFS($A$4:$A$303,A195,$F$4:$F$303,F195,$B$4:$B$303,"&lt;"&amp;H195,$H$4:$H$303,"&gt;"&amp;B195,$J$4:$J$303,"&lt;&gt;Cancelado",$J$4:$J$303,"&lt;&gt;Faltou")&gt;1,"Horário ocupado",""))</f>
        <v/>
      </c>
      <c r="L195" s="14"/>
    </row>
    <row r="196" spans="1:12" x14ac:dyDescent="0.25">
      <c r="A196" s="26"/>
      <c r="B196" s="19"/>
      <c r="C196" s="13"/>
      <c r="D196" s="13"/>
      <c r="E196" s="13"/>
      <c r="F196" s="13"/>
      <c r="G196" s="13" t="str">
        <f>IF(E196="","",IFERROR(VLOOKUP(E196,Cadastros!$A$4:$C$103,2,FALSE),""))</f>
        <v/>
      </c>
      <c r="H196" s="19" t="str">
        <f>IF(OR(B196="",G196=""),"",B196+G196/1440)</f>
        <v/>
      </c>
      <c r="I196" s="16" t="str">
        <f>IF(E196="","",IFERROR(VLOOKUP(E196,Cadastros!$A$4:$C$103,3,FALSE),""))</f>
        <v/>
      </c>
      <c r="J196" s="13"/>
      <c r="K196" s="20" t="str">
        <f>IF(OR(A196="",B196="",F196="",H196="",J196="Cancelado",J196="Faltou"),"",IF(COUNTIFS($A$4:$A$303,A196,$F$4:$F$303,F196,$B$4:$B$303,"&lt;"&amp;H196,$H$4:$H$303,"&gt;"&amp;B196,$J$4:$J$303,"&lt;&gt;Cancelado",$J$4:$J$303,"&lt;&gt;Faltou")&gt;1,"Horário ocupado",""))</f>
        <v/>
      </c>
      <c r="L196" s="13"/>
    </row>
    <row r="197" spans="1:12" x14ac:dyDescent="0.25">
      <c r="A197" s="25"/>
      <c r="B197" s="23"/>
      <c r="C197" s="14"/>
      <c r="D197" s="14"/>
      <c r="E197" s="14"/>
      <c r="F197" s="14"/>
      <c r="G197" s="14" t="str">
        <f>IF(E197="","",IFERROR(VLOOKUP(E197,Cadastros!$A$4:$C$103,2,FALSE),""))</f>
        <v/>
      </c>
      <c r="H197" s="23" t="str">
        <f>IF(OR(B197="",G197=""),"",B197+G197/1440)</f>
        <v/>
      </c>
      <c r="I197" s="15" t="str">
        <f>IF(E197="","",IFERROR(VLOOKUP(E197,Cadastros!$A$4:$C$103,3,FALSE),""))</f>
        <v/>
      </c>
      <c r="J197" s="14"/>
      <c r="K197" s="24" t="str">
        <f>IF(OR(A197="",B197="",F197="",H197="",J197="Cancelado",J197="Faltou"),"",IF(COUNTIFS($A$4:$A$303,A197,$F$4:$F$303,F197,$B$4:$B$303,"&lt;"&amp;H197,$H$4:$H$303,"&gt;"&amp;B197,$J$4:$J$303,"&lt;&gt;Cancelado",$J$4:$J$303,"&lt;&gt;Faltou")&gt;1,"Horário ocupado",""))</f>
        <v/>
      </c>
      <c r="L197" s="14"/>
    </row>
    <row r="198" spans="1:12" x14ac:dyDescent="0.25">
      <c r="A198" s="26"/>
      <c r="B198" s="19"/>
      <c r="C198" s="13"/>
      <c r="D198" s="13"/>
      <c r="E198" s="13"/>
      <c r="F198" s="13"/>
      <c r="G198" s="13" t="str">
        <f>IF(E198="","",IFERROR(VLOOKUP(E198,Cadastros!$A$4:$C$103,2,FALSE),""))</f>
        <v/>
      </c>
      <c r="H198" s="19" t="str">
        <f>IF(OR(B198="",G198=""),"",B198+G198/1440)</f>
        <v/>
      </c>
      <c r="I198" s="16" t="str">
        <f>IF(E198="","",IFERROR(VLOOKUP(E198,Cadastros!$A$4:$C$103,3,FALSE),""))</f>
        <v/>
      </c>
      <c r="J198" s="13"/>
      <c r="K198" s="20" t="str">
        <f>IF(OR(A198="",B198="",F198="",H198="",J198="Cancelado",J198="Faltou"),"",IF(COUNTIFS($A$4:$A$303,A198,$F$4:$F$303,F198,$B$4:$B$303,"&lt;"&amp;H198,$H$4:$H$303,"&gt;"&amp;B198,$J$4:$J$303,"&lt;&gt;Cancelado",$J$4:$J$303,"&lt;&gt;Faltou")&gt;1,"Horário ocupado",""))</f>
        <v/>
      </c>
      <c r="L198" s="13"/>
    </row>
    <row r="199" spans="1:12" x14ac:dyDescent="0.25">
      <c r="A199" s="25"/>
      <c r="B199" s="23"/>
      <c r="C199" s="14"/>
      <c r="D199" s="14"/>
      <c r="E199" s="14"/>
      <c r="F199" s="14"/>
      <c r="G199" s="14" t="str">
        <f>IF(E199="","",IFERROR(VLOOKUP(E199,Cadastros!$A$4:$C$103,2,FALSE),""))</f>
        <v/>
      </c>
      <c r="H199" s="23" t="str">
        <f>IF(OR(B199="",G199=""),"",B199+G199/1440)</f>
        <v/>
      </c>
      <c r="I199" s="15" t="str">
        <f>IF(E199="","",IFERROR(VLOOKUP(E199,Cadastros!$A$4:$C$103,3,FALSE),""))</f>
        <v/>
      </c>
      <c r="J199" s="14"/>
      <c r="K199" s="24" t="str">
        <f>IF(OR(A199="",B199="",F199="",H199="",J199="Cancelado",J199="Faltou"),"",IF(COUNTIFS($A$4:$A$303,A199,$F$4:$F$303,F199,$B$4:$B$303,"&lt;"&amp;H199,$H$4:$H$303,"&gt;"&amp;B199,$J$4:$J$303,"&lt;&gt;Cancelado",$J$4:$J$303,"&lt;&gt;Faltou")&gt;1,"Horário ocupado",""))</f>
        <v/>
      </c>
      <c r="L199" s="14"/>
    </row>
    <row r="200" spans="1:12" x14ac:dyDescent="0.25">
      <c r="A200" s="26"/>
      <c r="B200" s="19"/>
      <c r="C200" s="13"/>
      <c r="D200" s="13"/>
      <c r="E200" s="13"/>
      <c r="F200" s="13"/>
      <c r="G200" s="13" t="str">
        <f>IF(E200="","",IFERROR(VLOOKUP(E200,Cadastros!$A$4:$C$103,2,FALSE),""))</f>
        <v/>
      </c>
      <c r="H200" s="19" t="str">
        <f>IF(OR(B200="",G200=""),"",B200+G200/1440)</f>
        <v/>
      </c>
      <c r="I200" s="16" t="str">
        <f>IF(E200="","",IFERROR(VLOOKUP(E200,Cadastros!$A$4:$C$103,3,FALSE),""))</f>
        <v/>
      </c>
      <c r="J200" s="13"/>
      <c r="K200" s="20" t="str">
        <f>IF(OR(A200="",B200="",F200="",H200="",J200="Cancelado",J200="Faltou"),"",IF(COUNTIFS($A$4:$A$303,A200,$F$4:$F$303,F200,$B$4:$B$303,"&lt;"&amp;H200,$H$4:$H$303,"&gt;"&amp;B200,$J$4:$J$303,"&lt;&gt;Cancelado",$J$4:$J$303,"&lt;&gt;Faltou")&gt;1,"Horário ocupado",""))</f>
        <v/>
      </c>
      <c r="L200" s="13"/>
    </row>
    <row r="201" spans="1:12" x14ac:dyDescent="0.25">
      <c r="A201" s="25"/>
      <c r="B201" s="23"/>
      <c r="C201" s="14"/>
      <c r="D201" s="14"/>
      <c r="E201" s="14"/>
      <c r="F201" s="14"/>
      <c r="G201" s="14" t="str">
        <f>IF(E201="","",IFERROR(VLOOKUP(E201,Cadastros!$A$4:$C$103,2,FALSE),""))</f>
        <v/>
      </c>
      <c r="H201" s="23" t="str">
        <f>IF(OR(B201="",G201=""),"",B201+G201/1440)</f>
        <v/>
      </c>
      <c r="I201" s="15" t="str">
        <f>IF(E201="","",IFERROR(VLOOKUP(E201,Cadastros!$A$4:$C$103,3,FALSE),""))</f>
        <v/>
      </c>
      <c r="J201" s="14"/>
      <c r="K201" s="24" t="str">
        <f>IF(OR(A201="",B201="",F201="",H201="",J201="Cancelado",J201="Faltou"),"",IF(COUNTIFS($A$4:$A$303,A201,$F$4:$F$303,F201,$B$4:$B$303,"&lt;"&amp;H201,$H$4:$H$303,"&gt;"&amp;B201,$J$4:$J$303,"&lt;&gt;Cancelado",$J$4:$J$303,"&lt;&gt;Faltou")&gt;1,"Horário ocupado",""))</f>
        <v/>
      </c>
      <c r="L201" s="14"/>
    </row>
    <row r="202" spans="1:12" x14ac:dyDescent="0.25">
      <c r="A202" s="26"/>
      <c r="B202" s="19"/>
      <c r="C202" s="13"/>
      <c r="D202" s="13"/>
      <c r="E202" s="13"/>
      <c r="F202" s="13"/>
      <c r="G202" s="13" t="str">
        <f>IF(E202="","",IFERROR(VLOOKUP(E202,Cadastros!$A$4:$C$103,2,FALSE),""))</f>
        <v/>
      </c>
      <c r="H202" s="19" t="str">
        <f>IF(OR(B202="",G202=""),"",B202+G202/1440)</f>
        <v/>
      </c>
      <c r="I202" s="16" t="str">
        <f>IF(E202="","",IFERROR(VLOOKUP(E202,Cadastros!$A$4:$C$103,3,FALSE),""))</f>
        <v/>
      </c>
      <c r="J202" s="13"/>
      <c r="K202" s="20" t="str">
        <f>IF(OR(A202="",B202="",F202="",H202="",J202="Cancelado",J202="Faltou"),"",IF(COUNTIFS($A$4:$A$303,A202,$F$4:$F$303,F202,$B$4:$B$303,"&lt;"&amp;H202,$H$4:$H$303,"&gt;"&amp;B202,$J$4:$J$303,"&lt;&gt;Cancelado",$J$4:$J$303,"&lt;&gt;Faltou")&gt;1,"Horário ocupado",""))</f>
        <v/>
      </c>
      <c r="L202" s="13"/>
    </row>
    <row r="203" spans="1:12" x14ac:dyDescent="0.25">
      <c r="A203" s="25"/>
      <c r="B203" s="23"/>
      <c r="C203" s="14"/>
      <c r="D203" s="14"/>
      <c r="E203" s="14"/>
      <c r="F203" s="14"/>
      <c r="G203" s="14" t="str">
        <f>IF(E203="","",IFERROR(VLOOKUP(E203,Cadastros!$A$4:$C$103,2,FALSE),""))</f>
        <v/>
      </c>
      <c r="H203" s="23" t="str">
        <f>IF(OR(B203="",G203=""),"",B203+G203/1440)</f>
        <v/>
      </c>
      <c r="I203" s="15" t="str">
        <f>IF(E203="","",IFERROR(VLOOKUP(E203,Cadastros!$A$4:$C$103,3,FALSE),""))</f>
        <v/>
      </c>
      <c r="J203" s="14"/>
      <c r="K203" s="24" t="str">
        <f>IF(OR(A203="",B203="",F203="",H203="",J203="Cancelado",J203="Faltou"),"",IF(COUNTIFS($A$4:$A$303,A203,$F$4:$F$303,F203,$B$4:$B$303,"&lt;"&amp;H203,$H$4:$H$303,"&gt;"&amp;B203,$J$4:$J$303,"&lt;&gt;Cancelado",$J$4:$J$303,"&lt;&gt;Faltou")&gt;1,"Horário ocupado",""))</f>
        <v/>
      </c>
      <c r="L203" s="14"/>
    </row>
    <row r="204" spans="1:12" x14ac:dyDescent="0.25">
      <c r="A204" s="26"/>
      <c r="B204" s="19"/>
      <c r="C204" s="13"/>
      <c r="D204" s="13"/>
      <c r="E204" s="13"/>
      <c r="F204" s="13"/>
      <c r="G204" s="13" t="str">
        <f>IF(E204="","",IFERROR(VLOOKUP(E204,Cadastros!$A$4:$C$103,2,FALSE),""))</f>
        <v/>
      </c>
      <c r="H204" s="19" t="str">
        <f>IF(OR(B204="",G204=""),"",B204+G204/1440)</f>
        <v/>
      </c>
      <c r="I204" s="16" t="str">
        <f>IF(E204="","",IFERROR(VLOOKUP(E204,Cadastros!$A$4:$C$103,3,FALSE),""))</f>
        <v/>
      </c>
      <c r="J204" s="13"/>
      <c r="K204" s="20" t="str">
        <f>IF(OR(A204="",B204="",F204="",H204="",J204="Cancelado",J204="Faltou"),"",IF(COUNTIFS($A$4:$A$303,A204,$F$4:$F$303,F204,$B$4:$B$303,"&lt;"&amp;H204,$H$4:$H$303,"&gt;"&amp;B204,$J$4:$J$303,"&lt;&gt;Cancelado",$J$4:$J$303,"&lt;&gt;Faltou")&gt;1,"Horário ocupado",""))</f>
        <v/>
      </c>
      <c r="L204" s="13"/>
    </row>
    <row r="205" spans="1:12" x14ac:dyDescent="0.25">
      <c r="A205" s="25"/>
      <c r="B205" s="23"/>
      <c r="C205" s="14"/>
      <c r="D205" s="14"/>
      <c r="E205" s="14"/>
      <c r="F205" s="14"/>
      <c r="G205" s="14" t="str">
        <f>IF(E205="","",IFERROR(VLOOKUP(E205,Cadastros!$A$4:$C$103,2,FALSE),""))</f>
        <v/>
      </c>
      <c r="H205" s="23" t="str">
        <f>IF(OR(B205="",G205=""),"",B205+G205/1440)</f>
        <v/>
      </c>
      <c r="I205" s="15" t="str">
        <f>IF(E205="","",IFERROR(VLOOKUP(E205,Cadastros!$A$4:$C$103,3,FALSE),""))</f>
        <v/>
      </c>
      <c r="J205" s="14"/>
      <c r="K205" s="24" t="str">
        <f>IF(OR(A205="",B205="",F205="",H205="",J205="Cancelado",J205="Faltou"),"",IF(COUNTIFS($A$4:$A$303,A205,$F$4:$F$303,F205,$B$4:$B$303,"&lt;"&amp;H205,$H$4:$H$303,"&gt;"&amp;B205,$J$4:$J$303,"&lt;&gt;Cancelado",$J$4:$J$303,"&lt;&gt;Faltou")&gt;1,"Horário ocupado",""))</f>
        <v/>
      </c>
      <c r="L205" s="14"/>
    </row>
    <row r="206" spans="1:12" x14ac:dyDescent="0.25">
      <c r="A206" s="26"/>
      <c r="B206" s="19"/>
      <c r="C206" s="13"/>
      <c r="D206" s="13"/>
      <c r="E206" s="13"/>
      <c r="F206" s="13"/>
      <c r="G206" s="13" t="str">
        <f>IF(E206="","",IFERROR(VLOOKUP(E206,Cadastros!$A$4:$C$103,2,FALSE),""))</f>
        <v/>
      </c>
      <c r="H206" s="19" t="str">
        <f>IF(OR(B206="",G206=""),"",B206+G206/1440)</f>
        <v/>
      </c>
      <c r="I206" s="16" t="str">
        <f>IF(E206="","",IFERROR(VLOOKUP(E206,Cadastros!$A$4:$C$103,3,FALSE),""))</f>
        <v/>
      </c>
      <c r="J206" s="13"/>
      <c r="K206" s="20" t="str">
        <f>IF(OR(A206="",B206="",F206="",H206="",J206="Cancelado",J206="Faltou"),"",IF(COUNTIFS($A$4:$A$303,A206,$F$4:$F$303,F206,$B$4:$B$303,"&lt;"&amp;H206,$H$4:$H$303,"&gt;"&amp;B206,$J$4:$J$303,"&lt;&gt;Cancelado",$J$4:$J$303,"&lt;&gt;Faltou")&gt;1,"Horário ocupado",""))</f>
        <v/>
      </c>
      <c r="L206" s="13"/>
    </row>
    <row r="207" spans="1:12" x14ac:dyDescent="0.25">
      <c r="A207" s="25"/>
      <c r="B207" s="23"/>
      <c r="C207" s="14"/>
      <c r="D207" s="14"/>
      <c r="E207" s="14"/>
      <c r="F207" s="14"/>
      <c r="G207" s="14" t="str">
        <f>IF(E207="","",IFERROR(VLOOKUP(E207,Cadastros!$A$4:$C$103,2,FALSE),""))</f>
        <v/>
      </c>
      <c r="H207" s="23" t="str">
        <f>IF(OR(B207="",G207=""),"",B207+G207/1440)</f>
        <v/>
      </c>
      <c r="I207" s="15" t="str">
        <f>IF(E207="","",IFERROR(VLOOKUP(E207,Cadastros!$A$4:$C$103,3,FALSE),""))</f>
        <v/>
      </c>
      <c r="J207" s="14"/>
      <c r="K207" s="24" t="str">
        <f>IF(OR(A207="",B207="",F207="",H207="",J207="Cancelado",J207="Faltou"),"",IF(COUNTIFS($A$4:$A$303,A207,$F$4:$F$303,F207,$B$4:$B$303,"&lt;"&amp;H207,$H$4:$H$303,"&gt;"&amp;B207,$J$4:$J$303,"&lt;&gt;Cancelado",$J$4:$J$303,"&lt;&gt;Faltou")&gt;1,"Horário ocupado",""))</f>
        <v/>
      </c>
      <c r="L207" s="14"/>
    </row>
    <row r="208" spans="1:12" x14ac:dyDescent="0.25">
      <c r="A208" s="26"/>
      <c r="B208" s="19"/>
      <c r="C208" s="13"/>
      <c r="D208" s="13"/>
      <c r="E208" s="13"/>
      <c r="F208" s="13"/>
      <c r="G208" s="13" t="str">
        <f>IF(E208="","",IFERROR(VLOOKUP(E208,Cadastros!$A$4:$C$103,2,FALSE),""))</f>
        <v/>
      </c>
      <c r="H208" s="19" t="str">
        <f>IF(OR(B208="",G208=""),"",B208+G208/1440)</f>
        <v/>
      </c>
      <c r="I208" s="16" t="str">
        <f>IF(E208="","",IFERROR(VLOOKUP(E208,Cadastros!$A$4:$C$103,3,FALSE),""))</f>
        <v/>
      </c>
      <c r="J208" s="13"/>
      <c r="K208" s="20" t="str">
        <f>IF(OR(A208="",B208="",F208="",H208="",J208="Cancelado",J208="Faltou"),"",IF(COUNTIFS($A$4:$A$303,A208,$F$4:$F$303,F208,$B$4:$B$303,"&lt;"&amp;H208,$H$4:$H$303,"&gt;"&amp;B208,$J$4:$J$303,"&lt;&gt;Cancelado",$J$4:$J$303,"&lt;&gt;Faltou")&gt;1,"Horário ocupado",""))</f>
        <v/>
      </c>
      <c r="L208" s="13"/>
    </row>
    <row r="209" spans="1:12" x14ac:dyDescent="0.25">
      <c r="A209" s="25"/>
      <c r="B209" s="23"/>
      <c r="C209" s="14"/>
      <c r="D209" s="14"/>
      <c r="E209" s="14"/>
      <c r="F209" s="14"/>
      <c r="G209" s="14" t="str">
        <f>IF(E209="","",IFERROR(VLOOKUP(E209,Cadastros!$A$4:$C$103,2,FALSE),""))</f>
        <v/>
      </c>
      <c r="H209" s="23" t="str">
        <f>IF(OR(B209="",G209=""),"",B209+G209/1440)</f>
        <v/>
      </c>
      <c r="I209" s="15" t="str">
        <f>IF(E209="","",IFERROR(VLOOKUP(E209,Cadastros!$A$4:$C$103,3,FALSE),""))</f>
        <v/>
      </c>
      <c r="J209" s="14"/>
      <c r="K209" s="24" t="str">
        <f>IF(OR(A209="",B209="",F209="",H209="",J209="Cancelado",J209="Faltou"),"",IF(COUNTIFS($A$4:$A$303,A209,$F$4:$F$303,F209,$B$4:$B$303,"&lt;"&amp;H209,$H$4:$H$303,"&gt;"&amp;B209,$J$4:$J$303,"&lt;&gt;Cancelado",$J$4:$J$303,"&lt;&gt;Faltou")&gt;1,"Horário ocupado",""))</f>
        <v/>
      </c>
      <c r="L209" s="14"/>
    </row>
    <row r="210" spans="1:12" x14ac:dyDescent="0.25">
      <c r="A210" s="26"/>
      <c r="B210" s="19"/>
      <c r="C210" s="13"/>
      <c r="D210" s="13"/>
      <c r="E210" s="13"/>
      <c r="F210" s="13"/>
      <c r="G210" s="13" t="str">
        <f>IF(E210="","",IFERROR(VLOOKUP(E210,Cadastros!$A$4:$C$103,2,FALSE),""))</f>
        <v/>
      </c>
      <c r="H210" s="19" t="str">
        <f>IF(OR(B210="",G210=""),"",B210+G210/1440)</f>
        <v/>
      </c>
      <c r="I210" s="16" t="str">
        <f>IF(E210="","",IFERROR(VLOOKUP(E210,Cadastros!$A$4:$C$103,3,FALSE),""))</f>
        <v/>
      </c>
      <c r="J210" s="13"/>
      <c r="K210" s="20" t="str">
        <f>IF(OR(A210="",B210="",F210="",H210="",J210="Cancelado",J210="Faltou"),"",IF(COUNTIFS($A$4:$A$303,A210,$F$4:$F$303,F210,$B$4:$B$303,"&lt;"&amp;H210,$H$4:$H$303,"&gt;"&amp;B210,$J$4:$J$303,"&lt;&gt;Cancelado",$J$4:$J$303,"&lt;&gt;Faltou")&gt;1,"Horário ocupado",""))</f>
        <v/>
      </c>
      <c r="L210" s="13"/>
    </row>
    <row r="211" spans="1:12" x14ac:dyDescent="0.25">
      <c r="A211" s="25"/>
      <c r="B211" s="23"/>
      <c r="C211" s="14"/>
      <c r="D211" s="14"/>
      <c r="E211" s="14"/>
      <c r="F211" s="14"/>
      <c r="G211" s="14" t="str">
        <f>IF(E211="","",IFERROR(VLOOKUP(E211,Cadastros!$A$4:$C$103,2,FALSE),""))</f>
        <v/>
      </c>
      <c r="H211" s="23" t="str">
        <f>IF(OR(B211="",G211=""),"",B211+G211/1440)</f>
        <v/>
      </c>
      <c r="I211" s="15" t="str">
        <f>IF(E211="","",IFERROR(VLOOKUP(E211,Cadastros!$A$4:$C$103,3,FALSE),""))</f>
        <v/>
      </c>
      <c r="J211" s="14"/>
      <c r="K211" s="24" t="str">
        <f>IF(OR(A211="",B211="",F211="",H211="",J211="Cancelado",J211="Faltou"),"",IF(COUNTIFS($A$4:$A$303,A211,$F$4:$F$303,F211,$B$4:$B$303,"&lt;"&amp;H211,$H$4:$H$303,"&gt;"&amp;B211,$J$4:$J$303,"&lt;&gt;Cancelado",$J$4:$J$303,"&lt;&gt;Faltou")&gt;1,"Horário ocupado",""))</f>
        <v/>
      </c>
      <c r="L211" s="14"/>
    </row>
    <row r="212" spans="1:12" x14ac:dyDescent="0.25">
      <c r="A212" s="26"/>
      <c r="B212" s="19"/>
      <c r="C212" s="13"/>
      <c r="D212" s="13"/>
      <c r="E212" s="13"/>
      <c r="F212" s="13"/>
      <c r="G212" s="13" t="str">
        <f>IF(E212="","",IFERROR(VLOOKUP(E212,Cadastros!$A$4:$C$103,2,FALSE),""))</f>
        <v/>
      </c>
      <c r="H212" s="19" t="str">
        <f>IF(OR(B212="",G212=""),"",B212+G212/1440)</f>
        <v/>
      </c>
      <c r="I212" s="16" t="str">
        <f>IF(E212="","",IFERROR(VLOOKUP(E212,Cadastros!$A$4:$C$103,3,FALSE),""))</f>
        <v/>
      </c>
      <c r="J212" s="13"/>
      <c r="K212" s="20" t="str">
        <f>IF(OR(A212="",B212="",F212="",H212="",J212="Cancelado",J212="Faltou"),"",IF(COUNTIFS($A$4:$A$303,A212,$F$4:$F$303,F212,$B$4:$B$303,"&lt;"&amp;H212,$H$4:$H$303,"&gt;"&amp;B212,$J$4:$J$303,"&lt;&gt;Cancelado",$J$4:$J$303,"&lt;&gt;Faltou")&gt;1,"Horário ocupado",""))</f>
        <v/>
      </c>
      <c r="L212" s="13"/>
    </row>
    <row r="213" spans="1:12" x14ac:dyDescent="0.25">
      <c r="A213" s="25"/>
      <c r="B213" s="23"/>
      <c r="C213" s="14"/>
      <c r="D213" s="14"/>
      <c r="E213" s="14"/>
      <c r="F213" s="14"/>
      <c r="G213" s="14" t="str">
        <f>IF(E213="","",IFERROR(VLOOKUP(E213,Cadastros!$A$4:$C$103,2,FALSE),""))</f>
        <v/>
      </c>
      <c r="H213" s="23" t="str">
        <f>IF(OR(B213="",G213=""),"",B213+G213/1440)</f>
        <v/>
      </c>
      <c r="I213" s="15" t="str">
        <f>IF(E213="","",IFERROR(VLOOKUP(E213,Cadastros!$A$4:$C$103,3,FALSE),""))</f>
        <v/>
      </c>
      <c r="J213" s="14"/>
      <c r="K213" s="24" t="str">
        <f>IF(OR(A213="",B213="",F213="",H213="",J213="Cancelado",J213="Faltou"),"",IF(COUNTIFS($A$4:$A$303,A213,$F$4:$F$303,F213,$B$4:$B$303,"&lt;"&amp;H213,$H$4:$H$303,"&gt;"&amp;B213,$J$4:$J$303,"&lt;&gt;Cancelado",$J$4:$J$303,"&lt;&gt;Faltou")&gt;1,"Horário ocupado",""))</f>
        <v/>
      </c>
      <c r="L213" s="14"/>
    </row>
    <row r="214" spans="1:12" x14ac:dyDescent="0.25">
      <c r="A214" s="26"/>
      <c r="B214" s="19"/>
      <c r="C214" s="13"/>
      <c r="D214" s="13"/>
      <c r="E214" s="13"/>
      <c r="F214" s="13"/>
      <c r="G214" s="13" t="str">
        <f>IF(E214="","",IFERROR(VLOOKUP(E214,Cadastros!$A$4:$C$103,2,FALSE),""))</f>
        <v/>
      </c>
      <c r="H214" s="19" t="str">
        <f>IF(OR(B214="",G214=""),"",B214+G214/1440)</f>
        <v/>
      </c>
      <c r="I214" s="16" t="str">
        <f>IF(E214="","",IFERROR(VLOOKUP(E214,Cadastros!$A$4:$C$103,3,FALSE),""))</f>
        <v/>
      </c>
      <c r="J214" s="13"/>
      <c r="K214" s="20" t="str">
        <f>IF(OR(A214="",B214="",F214="",H214="",J214="Cancelado",J214="Faltou"),"",IF(COUNTIFS($A$4:$A$303,A214,$F$4:$F$303,F214,$B$4:$B$303,"&lt;"&amp;H214,$H$4:$H$303,"&gt;"&amp;B214,$J$4:$J$303,"&lt;&gt;Cancelado",$J$4:$J$303,"&lt;&gt;Faltou")&gt;1,"Horário ocupado",""))</f>
        <v/>
      </c>
      <c r="L214" s="13"/>
    </row>
    <row r="215" spans="1:12" x14ac:dyDescent="0.25">
      <c r="A215" s="25"/>
      <c r="B215" s="23"/>
      <c r="C215" s="14"/>
      <c r="D215" s="14"/>
      <c r="E215" s="14"/>
      <c r="F215" s="14"/>
      <c r="G215" s="14" t="str">
        <f>IF(E215="","",IFERROR(VLOOKUP(E215,Cadastros!$A$4:$C$103,2,FALSE),""))</f>
        <v/>
      </c>
      <c r="H215" s="23" t="str">
        <f>IF(OR(B215="",G215=""),"",B215+G215/1440)</f>
        <v/>
      </c>
      <c r="I215" s="15" t="str">
        <f>IF(E215="","",IFERROR(VLOOKUP(E215,Cadastros!$A$4:$C$103,3,FALSE),""))</f>
        <v/>
      </c>
      <c r="J215" s="14"/>
      <c r="K215" s="24" t="str">
        <f>IF(OR(A215="",B215="",F215="",H215="",J215="Cancelado",J215="Faltou"),"",IF(COUNTIFS($A$4:$A$303,A215,$F$4:$F$303,F215,$B$4:$B$303,"&lt;"&amp;H215,$H$4:$H$303,"&gt;"&amp;B215,$J$4:$J$303,"&lt;&gt;Cancelado",$J$4:$J$303,"&lt;&gt;Faltou")&gt;1,"Horário ocupado",""))</f>
        <v/>
      </c>
      <c r="L215" s="14"/>
    </row>
    <row r="216" spans="1:12" x14ac:dyDescent="0.25">
      <c r="A216" s="26"/>
      <c r="B216" s="19"/>
      <c r="C216" s="13"/>
      <c r="D216" s="13"/>
      <c r="E216" s="13"/>
      <c r="F216" s="13"/>
      <c r="G216" s="13" t="str">
        <f>IF(E216="","",IFERROR(VLOOKUP(E216,Cadastros!$A$4:$C$103,2,FALSE),""))</f>
        <v/>
      </c>
      <c r="H216" s="19" t="str">
        <f>IF(OR(B216="",G216=""),"",B216+G216/1440)</f>
        <v/>
      </c>
      <c r="I216" s="16" t="str">
        <f>IF(E216="","",IFERROR(VLOOKUP(E216,Cadastros!$A$4:$C$103,3,FALSE),""))</f>
        <v/>
      </c>
      <c r="J216" s="13"/>
      <c r="K216" s="20" t="str">
        <f>IF(OR(A216="",B216="",F216="",H216="",J216="Cancelado",J216="Faltou"),"",IF(COUNTIFS($A$4:$A$303,A216,$F$4:$F$303,F216,$B$4:$B$303,"&lt;"&amp;H216,$H$4:$H$303,"&gt;"&amp;B216,$J$4:$J$303,"&lt;&gt;Cancelado",$J$4:$J$303,"&lt;&gt;Faltou")&gt;1,"Horário ocupado",""))</f>
        <v/>
      </c>
      <c r="L216" s="13"/>
    </row>
    <row r="217" spans="1:12" x14ac:dyDescent="0.25">
      <c r="A217" s="25"/>
      <c r="B217" s="23"/>
      <c r="C217" s="14"/>
      <c r="D217" s="14"/>
      <c r="E217" s="14"/>
      <c r="F217" s="14"/>
      <c r="G217" s="14" t="str">
        <f>IF(E217="","",IFERROR(VLOOKUP(E217,Cadastros!$A$4:$C$103,2,FALSE),""))</f>
        <v/>
      </c>
      <c r="H217" s="23" t="str">
        <f>IF(OR(B217="",G217=""),"",B217+G217/1440)</f>
        <v/>
      </c>
      <c r="I217" s="15" t="str">
        <f>IF(E217="","",IFERROR(VLOOKUP(E217,Cadastros!$A$4:$C$103,3,FALSE),""))</f>
        <v/>
      </c>
      <c r="J217" s="14"/>
      <c r="K217" s="24" t="str">
        <f>IF(OR(A217="",B217="",F217="",H217="",J217="Cancelado",J217="Faltou"),"",IF(COUNTIFS($A$4:$A$303,A217,$F$4:$F$303,F217,$B$4:$B$303,"&lt;"&amp;H217,$H$4:$H$303,"&gt;"&amp;B217,$J$4:$J$303,"&lt;&gt;Cancelado",$J$4:$J$303,"&lt;&gt;Faltou")&gt;1,"Horário ocupado",""))</f>
        <v/>
      </c>
      <c r="L217" s="14"/>
    </row>
    <row r="218" spans="1:12" x14ac:dyDescent="0.25">
      <c r="A218" s="26"/>
      <c r="B218" s="19"/>
      <c r="C218" s="13"/>
      <c r="D218" s="13"/>
      <c r="E218" s="13"/>
      <c r="F218" s="13"/>
      <c r="G218" s="13" t="str">
        <f>IF(E218="","",IFERROR(VLOOKUP(E218,Cadastros!$A$4:$C$103,2,FALSE),""))</f>
        <v/>
      </c>
      <c r="H218" s="19" t="str">
        <f>IF(OR(B218="",G218=""),"",B218+G218/1440)</f>
        <v/>
      </c>
      <c r="I218" s="16" t="str">
        <f>IF(E218="","",IFERROR(VLOOKUP(E218,Cadastros!$A$4:$C$103,3,FALSE),""))</f>
        <v/>
      </c>
      <c r="J218" s="13"/>
      <c r="K218" s="20" t="str">
        <f>IF(OR(A218="",B218="",F218="",H218="",J218="Cancelado",J218="Faltou"),"",IF(COUNTIFS($A$4:$A$303,A218,$F$4:$F$303,F218,$B$4:$B$303,"&lt;"&amp;H218,$H$4:$H$303,"&gt;"&amp;B218,$J$4:$J$303,"&lt;&gt;Cancelado",$J$4:$J$303,"&lt;&gt;Faltou")&gt;1,"Horário ocupado",""))</f>
        <v/>
      </c>
      <c r="L218" s="13"/>
    </row>
    <row r="219" spans="1:12" x14ac:dyDescent="0.25">
      <c r="A219" s="25"/>
      <c r="B219" s="23"/>
      <c r="C219" s="14"/>
      <c r="D219" s="14"/>
      <c r="E219" s="14"/>
      <c r="F219" s="14"/>
      <c r="G219" s="14" t="str">
        <f>IF(E219="","",IFERROR(VLOOKUP(E219,Cadastros!$A$4:$C$103,2,FALSE),""))</f>
        <v/>
      </c>
      <c r="H219" s="23" t="str">
        <f>IF(OR(B219="",G219=""),"",B219+G219/1440)</f>
        <v/>
      </c>
      <c r="I219" s="15" t="str">
        <f>IF(E219="","",IFERROR(VLOOKUP(E219,Cadastros!$A$4:$C$103,3,FALSE),""))</f>
        <v/>
      </c>
      <c r="J219" s="14"/>
      <c r="K219" s="24" t="str">
        <f>IF(OR(A219="",B219="",F219="",H219="",J219="Cancelado",J219="Faltou"),"",IF(COUNTIFS($A$4:$A$303,A219,$F$4:$F$303,F219,$B$4:$B$303,"&lt;"&amp;H219,$H$4:$H$303,"&gt;"&amp;B219,$J$4:$J$303,"&lt;&gt;Cancelado",$J$4:$J$303,"&lt;&gt;Faltou")&gt;1,"Horário ocupado",""))</f>
        <v/>
      </c>
      <c r="L219" s="14"/>
    </row>
    <row r="220" spans="1:12" x14ac:dyDescent="0.25">
      <c r="A220" s="26"/>
      <c r="B220" s="19"/>
      <c r="C220" s="13"/>
      <c r="D220" s="13"/>
      <c r="E220" s="13"/>
      <c r="F220" s="13"/>
      <c r="G220" s="13" t="str">
        <f>IF(E220="","",IFERROR(VLOOKUP(E220,Cadastros!$A$4:$C$103,2,FALSE),""))</f>
        <v/>
      </c>
      <c r="H220" s="19" t="str">
        <f>IF(OR(B220="",G220=""),"",B220+G220/1440)</f>
        <v/>
      </c>
      <c r="I220" s="16" t="str">
        <f>IF(E220="","",IFERROR(VLOOKUP(E220,Cadastros!$A$4:$C$103,3,FALSE),""))</f>
        <v/>
      </c>
      <c r="J220" s="13"/>
      <c r="K220" s="20" t="str">
        <f>IF(OR(A220="",B220="",F220="",H220="",J220="Cancelado",J220="Faltou"),"",IF(COUNTIFS($A$4:$A$303,A220,$F$4:$F$303,F220,$B$4:$B$303,"&lt;"&amp;H220,$H$4:$H$303,"&gt;"&amp;B220,$J$4:$J$303,"&lt;&gt;Cancelado",$J$4:$J$303,"&lt;&gt;Faltou")&gt;1,"Horário ocupado",""))</f>
        <v/>
      </c>
      <c r="L220" s="13"/>
    </row>
    <row r="221" spans="1:12" x14ac:dyDescent="0.25">
      <c r="A221" s="25"/>
      <c r="B221" s="23"/>
      <c r="C221" s="14"/>
      <c r="D221" s="14"/>
      <c r="E221" s="14"/>
      <c r="F221" s="14"/>
      <c r="G221" s="14" t="str">
        <f>IF(E221="","",IFERROR(VLOOKUP(E221,Cadastros!$A$4:$C$103,2,FALSE),""))</f>
        <v/>
      </c>
      <c r="H221" s="23" t="str">
        <f>IF(OR(B221="",G221=""),"",B221+G221/1440)</f>
        <v/>
      </c>
      <c r="I221" s="15" t="str">
        <f>IF(E221="","",IFERROR(VLOOKUP(E221,Cadastros!$A$4:$C$103,3,FALSE),""))</f>
        <v/>
      </c>
      <c r="J221" s="14"/>
      <c r="K221" s="24" t="str">
        <f>IF(OR(A221="",B221="",F221="",H221="",J221="Cancelado",J221="Faltou"),"",IF(COUNTIFS($A$4:$A$303,A221,$F$4:$F$303,F221,$B$4:$B$303,"&lt;"&amp;H221,$H$4:$H$303,"&gt;"&amp;B221,$J$4:$J$303,"&lt;&gt;Cancelado",$J$4:$J$303,"&lt;&gt;Faltou")&gt;1,"Horário ocupado",""))</f>
        <v/>
      </c>
      <c r="L221" s="14"/>
    </row>
    <row r="222" spans="1:12" x14ac:dyDescent="0.25">
      <c r="A222" s="26"/>
      <c r="B222" s="19"/>
      <c r="C222" s="13"/>
      <c r="D222" s="13"/>
      <c r="E222" s="13"/>
      <c r="F222" s="13"/>
      <c r="G222" s="13" t="str">
        <f>IF(E222="","",IFERROR(VLOOKUP(E222,Cadastros!$A$4:$C$103,2,FALSE),""))</f>
        <v/>
      </c>
      <c r="H222" s="19" t="str">
        <f>IF(OR(B222="",G222=""),"",B222+G222/1440)</f>
        <v/>
      </c>
      <c r="I222" s="16" t="str">
        <f>IF(E222="","",IFERROR(VLOOKUP(E222,Cadastros!$A$4:$C$103,3,FALSE),""))</f>
        <v/>
      </c>
      <c r="J222" s="13"/>
      <c r="K222" s="20" t="str">
        <f>IF(OR(A222="",B222="",F222="",H222="",J222="Cancelado",J222="Faltou"),"",IF(COUNTIFS($A$4:$A$303,A222,$F$4:$F$303,F222,$B$4:$B$303,"&lt;"&amp;H222,$H$4:$H$303,"&gt;"&amp;B222,$J$4:$J$303,"&lt;&gt;Cancelado",$J$4:$J$303,"&lt;&gt;Faltou")&gt;1,"Horário ocupado",""))</f>
        <v/>
      </c>
      <c r="L222" s="13"/>
    </row>
    <row r="223" spans="1:12" x14ac:dyDescent="0.25">
      <c r="A223" s="25"/>
      <c r="B223" s="23"/>
      <c r="C223" s="14"/>
      <c r="D223" s="14"/>
      <c r="E223" s="14"/>
      <c r="F223" s="14"/>
      <c r="G223" s="14" t="str">
        <f>IF(E223="","",IFERROR(VLOOKUP(E223,Cadastros!$A$4:$C$103,2,FALSE),""))</f>
        <v/>
      </c>
      <c r="H223" s="23" t="str">
        <f>IF(OR(B223="",G223=""),"",B223+G223/1440)</f>
        <v/>
      </c>
      <c r="I223" s="15" t="str">
        <f>IF(E223="","",IFERROR(VLOOKUP(E223,Cadastros!$A$4:$C$103,3,FALSE),""))</f>
        <v/>
      </c>
      <c r="J223" s="14"/>
      <c r="K223" s="24" t="str">
        <f>IF(OR(A223="",B223="",F223="",H223="",J223="Cancelado",J223="Faltou"),"",IF(COUNTIFS($A$4:$A$303,A223,$F$4:$F$303,F223,$B$4:$B$303,"&lt;"&amp;H223,$H$4:$H$303,"&gt;"&amp;B223,$J$4:$J$303,"&lt;&gt;Cancelado",$J$4:$J$303,"&lt;&gt;Faltou")&gt;1,"Horário ocupado",""))</f>
        <v/>
      </c>
      <c r="L223" s="14"/>
    </row>
    <row r="224" spans="1:12" x14ac:dyDescent="0.25">
      <c r="A224" s="26"/>
      <c r="B224" s="19"/>
      <c r="C224" s="13"/>
      <c r="D224" s="13"/>
      <c r="E224" s="13"/>
      <c r="F224" s="13"/>
      <c r="G224" s="13" t="str">
        <f>IF(E224="","",IFERROR(VLOOKUP(E224,Cadastros!$A$4:$C$103,2,FALSE),""))</f>
        <v/>
      </c>
      <c r="H224" s="19" t="str">
        <f>IF(OR(B224="",G224=""),"",B224+G224/1440)</f>
        <v/>
      </c>
      <c r="I224" s="16" t="str">
        <f>IF(E224="","",IFERROR(VLOOKUP(E224,Cadastros!$A$4:$C$103,3,FALSE),""))</f>
        <v/>
      </c>
      <c r="J224" s="13"/>
      <c r="K224" s="20" t="str">
        <f>IF(OR(A224="",B224="",F224="",H224="",J224="Cancelado",J224="Faltou"),"",IF(COUNTIFS($A$4:$A$303,A224,$F$4:$F$303,F224,$B$4:$B$303,"&lt;"&amp;H224,$H$4:$H$303,"&gt;"&amp;B224,$J$4:$J$303,"&lt;&gt;Cancelado",$J$4:$J$303,"&lt;&gt;Faltou")&gt;1,"Horário ocupado",""))</f>
        <v/>
      </c>
      <c r="L224" s="13"/>
    </row>
    <row r="225" spans="1:12" x14ac:dyDescent="0.25">
      <c r="A225" s="25"/>
      <c r="B225" s="23"/>
      <c r="C225" s="14"/>
      <c r="D225" s="14"/>
      <c r="E225" s="14"/>
      <c r="F225" s="14"/>
      <c r="G225" s="14" t="str">
        <f>IF(E225="","",IFERROR(VLOOKUP(E225,Cadastros!$A$4:$C$103,2,FALSE),""))</f>
        <v/>
      </c>
      <c r="H225" s="23" t="str">
        <f>IF(OR(B225="",G225=""),"",B225+G225/1440)</f>
        <v/>
      </c>
      <c r="I225" s="15" t="str">
        <f>IF(E225="","",IFERROR(VLOOKUP(E225,Cadastros!$A$4:$C$103,3,FALSE),""))</f>
        <v/>
      </c>
      <c r="J225" s="14"/>
      <c r="K225" s="24" t="str">
        <f>IF(OR(A225="",B225="",F225="",H225="",J225="Cancelado",J225="Faltou"),"",IF(COUNTIFS($A$4:$A$303,A225,$F$4:$F$303,F225,$B$4:$B$303,"&lt;"&amp;H225,$H$4:$H$303,"&gt;"&amp;B225,$J$4:$J$303,"&lt;&gt;Cancelado",$J$4:$J$303,"&lt;&gt;Faltou")&gt;1,"Horário ocupado",""))</f>
        <v/>
      </c>
      <c r="L225" s="14"/>
    </row>
    <row r="226" spans="1:12" x14ac:dyDescent="0.25">
      <c r="A226" s="26"/>
      <c r="B226" s="19"/>
      <c r="C226" s="13"/>
      <c r="D226" s="13"/>
      <c r="E226" s="13"/>
      <c r="F226" s="13"/>
      <c r="G226" s="13" t="str">
        <f>IF(E226="","",IFERROR(VLOOKUP(E226,Cadastros!$A$4:$C$103,2,FALSE),""))</f>
        <v/>
      </c>
      <c r="H226" s="19" t="str">
        <f>IF(OR(B226="",G226=""),"",B226+G226/1440)</f>
        <v/>
      </c>
      <c r="I226" s="16" t="str">
        <f>IF(E226="","",IFERROR(VLOOKUP(E226,Cadastros!$A$4:$C$103,3,FALSE),""))</f>
        <v/>
      </c>
      <c r="J226" s="13"/>
      <c r="K226" s="20" t="str">
        <f>IF(OR(A226="",B226="",F226="",H226="",J226="Cancelado",J226="Faltou"),"",IF(COUNTIFS($A$4:$A$303,A226,$F$4:$F$303,F226,$B$4:$B$303,"&lt;"&amp;H226,$H$4:$H$303,"&gt;"&amp;B226,$J$4:$J$303,"&lt;&gt;Cancelado",$J$4:$J$303,"&lt;&gt;Faltou")&gt;1,"Horário ocupado",""))</f>
        <v/>
      </c>
      <c r="L226" s="13"/>
    </row>
    <row r="227" spans="1:12" x14ac:dyDescent="0.25">
      <c r="A227" s="25"/>
      <c r="B227" s="23"/>
      <c r="C227" s="14"/>
      <c r="D227" s="14"/>
      <c r="E227" s="14"/>
      <c r="F227" s="14"/>
      <c r="G227" s="14" t="str">
        <f>IF(E227="","",IFERROR(VLOOKUP(E227,Cadastros!$A$4:$C$103,2,FALSE),""))</f>
        <v/>
      </c>
      <c r="H227" s="23" t="str">
        <f>IF(OR(B227="",G227=""),"",B227+G227/1440)</f>
        <v/>
      </c>
      <c r="I227" s="15" t="str">
        <f>IF(E227="","",IFERROR(VLOOKUP(E227,Cadastros!$A$4:$C$103,3,FALSE),""))</f>
        <v/>
      </c>
      <c r="J227" s="14"/>
      <c r="K227" s="24" t="str">
        <f>IF(OR(A227="",B227="",F227="",H227="",J227="Cancelado",J227="Faltou"),"",IF(COUNTIFS($A$4:$A$303,A227,$F$4:$F$303,F227,$B$4:$B$303,"&lt;"&amp;H227,$H$4:$H$303,"&gt;"&amp;B227,$J$4:$J$303,"&lt;&gt;Cancelado",$J$4:$J$303,"&lt;&gt;Faltou")&gt;1,"Horário ocupado",""))</f>
        <v/>
      </c>
      <c r="L227" s="14"/>
    </row>
    <row r="228" spans="1:12" x14ac:dyDescent="0.25">
      <c r="A228" s="26"/>
      <c r="B228" s="19"/>
      <c r="C228" s="13"/>
      <c r="D228" s="13"/>
      <c r="E228" s="13"/>
      <c r="F228" s="13"/>
      <c r="G228" s="13" t="str">
        <f>IF(E228="","",IFERROR(VLOOKUP(E228,Cadastros!$A$4:$C$103,2,FALSE),""))</f>
        <v/>
      </c>
      <c r="H228" s="19" t="str">
        <f>IF(OR(B228="",G228=""),"",B228+G228/1440)</f>
        <v/>
      </c>
      <c r="I228" s="16" t="str">
        <f>IF(E228="","",IFERROR(VLOOKUP(E228,Cadastros!$A$4:$C$103,3,FALSE),""))</f>
        <v/>
      </c>
      <c r="J228" s="13"/>
      <c r="K228" s="20" t="str">
        <f>IF(OR(A228="",B228="",F228="",H228="",J228="Cancelado",J228="Faltou"),"",IF(COUNTIFS($A$4:$A$303,A228,$F$4:$F$303,F228,$B$4:$B$303,"&lt;"&amp;H228,$H$4:$H$303,"&gt;"&amp;B228,$J$4:$J$303,"&lt;&gt;Cancelado",$J$4:$J$303,"&lt;&gt;Faltou")&gt;1,"Horário ocupado",""))</f>
        <v/>
      </c>
      <c r="L228" s="13"/>
    </row>
    <row r="229" spans="1:12" x14ac:dyDescent="0.25">
      <c r="A229" s="25"/>
      <c r="B229" s="23"/>
      <c r="C229" s="14"/>
      <c r="D229" s="14"/>
      <c r="E229" s="14"/>
      <c r="F229" s="14"/>
      <c r="G229" s="14" t="str">
        <f>IF(E229="","",IFERROR(VLOOKUP(E229,Cadastros!$A$4:$C$103,2,FALSE),""))</f>
        <v/>
      </c>
      <c r="H229" s="23" t="str">
        <f>IF(OR(B229="",G229=""),"",B229+G229/1440)</f>
        <v/>
      </c>
      <c r="I229" s="15" t="str">
        <f>IF(E229="","",IFERROR(VLOOKUP(E229,Cadastros!$A$4:$C$103,3,FALSE),""))</f>
        <v/>
      </c>
      <c r="J229" s="14"/>
      <c r="K229" s="24" t="str">
        <f>IF(OR(A229="",B229="",F229="",H229="",J229="Cancelado",J229="Faltou"),"",IF(COUNTIFS($A$4:$A$303,A229,$F$4:$F$303,F229,$B$4:$B$303,"&lt;"&amp;H229,$H$4:$H$303,"&gt;"&amp;B229,$J$4:$J$303,"&lt;&gt;Cancelado",$J$4:$J$303,"&lt;&gt;Faltou")&gt;1,"Horário ocupado",""))</f>
        <v/>
      </c>
      <c r="L229" s="14"/>
    </row>
    <row r="230" spans="1:12" x14ac:dyDescent="0.25">
      <c r="A230" s="26"/>
      <c r="B230" s="19"/>
      <c r="C230" s="13"/>
      <c r="D230" s="13"/>
      <c r="E230" s="13"/>
      <c r="F230" s="13"/>
      <c r="G230" s="13" t="str">
        <f>IF(E230="","",IFERROR(VLOOKUP(E230,Cadastros!$A$4:$C$103,2,FALSE),""))</f>
        <v/>
      </c>
      <c r="H230" s="19" t="str">
        <f>IF(OR(B230="",G230=""),"",B230+G230/1440)</f>
        <v/>
      </c>
      <c r="I230" s="16" t="str">
        <f>IF(E230="","",IFERROR(VLOOKUP(E230,Cadastros!$A$4:$C$103,3,FALSE),""))</f>
        <v/>
      </c>
      <c r="J230" s="13"/>
      <c r="K230" s="20" t="str">
        <f>IF(OR(A230="",B230="",F230="",H230="",J230="Cancelado",J230="Faltou"),"",IF(COUNTIFS($A$4:$A$303,A230,$F$4:$F$303,F230,$B$4:$B$303,"&lt;"&amp;H230,$H$4:$H$303,"&gt;"&amp;B230,$J$4:$J$303,"&lt;&gt;Cancelado",$J$4:$J$303,"&lt;&gt;Faltou")&gt;1,"Horário ocupado",""))</f>
        <v/>
      </c>
      <c r="L230" s="13"/>
    </row>
    <row r="231" spans="1:12" x14ac:dyDescent="0.25">
      <c r="A231" s="25"/>
      <c r="B231" s="23"/>
      <c r="C231" s="14"/>
      <c r="D231" s="14"/>
      <c r="E231" s="14"/>
      <c r="F231" s="14"/>
      <c r="G231" s="14" t="str">
        <f>IF(E231="","",IFERROR(VLOOKUP(E231,Cadastros!$A$4:$C$103,2,FALSE),""))</f>
        <v/>
      </c>
      <c r="H231" s="23" t="str">
        <f>IF(OR(B231="",G231=""),"",B231+G231/1440)</f>
        <v/>
      </c>
      <c r="I231" s="15" t="str">
        <f>IF(E231="","",IFERROR(VLOOKUP(E231,Cadastros!$A$4:$C$103,3,FALSE),""))</f>
        <v/>
      </c>
      <c r="J231" s="14"/>
      <c r="K231" s="24" t="str">
        <f>IF(OR(A231="",B231="",F231="",H231="",J231="Cancelado",J231="Faltou"),"",IF(COUNTIFS($A$4:$A$303,A231,$F$4:$F$303,F231,$B$4:$B$303,"&lt;"&amp;H231,$H$4:$H$303,"&gt;"&amp;B231,$J$4:$J$303,"&lt;&gt;Cancelado",$J$4:$J$303,"&lt;&gt;Faltou")&gt;1,"Horário ocupado",""))</f>
        <v/>
      </c>
      <c r="L231" s="14"/>
    </row>
    <row r="232" spans="1:12" x14ac:dyDescent="0.25">
      <c r="A232" s="26"/>
      <c r="B232" s="19"/>
      <c r="C232" s="13"/>
      <c r="D232" s="13"/>
      <c r="E232" s="13"/>
      <c r="F232" s="13"/>
      <c r="G232" s="13" t="str">
        <f>IF(E232="","",IFERROR(VLOOKUP(E232,Cadastros!$A$4:$C$103,2,FALSE),""))</f>
        <v/>
      </c>
      <c r="H232" s="19" t="str">
        <f>IF(OR(B232="",G232=""),"",B232+G232/1440)</f>
        <v/>
      </c>
      <c r="I232" s="16" t="str">
        <f>IF(E232="","",IFERROR(VLOOKUP(E232,Cadastros!$A$4:$C$103,3,FALSE),""))</f>
        <v/>
      </c>
      <c r="J232" s="13"/>
      <c r="K232" s="20" t="str">
        <f>IF(OR(A232="",B232="",F232="",H232="",J232="Cancelado",J232="Faltou"),"",IF(COUNTIFS($A$4:$A$303,A232,$F$4:$F$303,F232,$B$4:$B$303,"&lt;"&amp;H232,$H$4:$H$303,"&gt;"&amp;B232,$J$4:$J$303,"&lt;&gt;Cancelado",$J$4:$J$303,"&lt;&gt;Faltou")&gt;1,"Horário ocupado",""))</f>
        <v/>
      </c>
      <c r="L232" s="13"/>
    </row>
    <row r="233" spans="1:12" x14ac:dyDescent="0.25">
      <c r="A233" s="25"/>
      <c r="B233" s="23"/>
      <c r="C233" s="14"/>
      <c r="D233" s="14"/>
      <c r="E233" s="14"/>
      <c r="F233" s="14"/>
      <c r="G233" s="14" t="str">
        <f>IF(E233="","",IFERROR(VLOOKUP(E233,Cadastros!$A$4:$C$103,2,FALSE),""))</f>
        <v/>
      </c>
      <c r="H233" s="23" t="str">
        <f>IF(OR(B233="",G233=""),"",B233+G233/1440)</f>
        <v/>
      </c>
      <c r="I233" s="15" t="str">
        <f>IF(E233="","",IFERROR(VLOOKUP(E233,Cadastros!$A$4:$C$103,3,FALSE),""))</f>
        <v/>
      </c>
      <c r="J233" s="14"/>
      <c r="K233" s="24" t="str">
        <f>IF(OR(A233="",B233="",F233="",H233="",J233="Cancelado",J233="Faltou"),"",IF(COUNTIFS($A$4:$A$303,A233,$F$4:$F$303,F233,$B$4:$B$303,"&lt;"&amp;H233,$H$4:$H$303,"&gt;"&amp;B233,$J$4:$J$303,"&lt;&gt;Cancelado",$J$4:$J$303,"&lt;&gt;Faltou")&gt;1,"Horário ocupado",""))</f>
        <v/>
      </c>
      <c r="L233" s="14"/>
    </row>
    <row r="234" spans="1:12" x14ac:dyDescent="0.25">
      <c r="A234" s="26"/>
      <c r="B234" s="19"/>
      <c r="C234" s="13"/>
      <c r="D234" s="13"/>
      <c r="E234" s="13"/>
      <c r="F234" s="13"/>
      <c r="G234" s="13" t="str">
        <f>IF(E234="","",IFERROR(VLOOKUP(E234,Cadastros!$A$4:$C$103,2,FALSE),""))</f>
        <v/>
      </c>
      <c r="H234" s="19" t="str">
        <f>IF(OR(B234="",G234=""),"",B234+G234/1440)</f>
        <v/>
      </c>
      <c r="I234" s="16" t="str">
        <f>IF(E234="","",IFERROR(VLOOKUP(E234,Cadastros!$A$4:$C$103,3,FALSE),""))</f>
        <v/>
      </c>
      <c r="J234" s="13"/>
      <c r="K234" s="20" t="str">
        <f>IF(OR(A234="",B234="",F234="",H234="",J234="Cancelado",J234="Faltou"),"",IF(COUNTIFS($A$4:$A$303,A234,$F$4:$F$303,F234,$B$4:$B$303,"&lt;"&amp;H234,$H$4:$H$303,"&gt;"&amp;B234,$J$4:$J$303,"&lt;&gt;Cancelado",$J$4:$J$303,"&lt;&gt;Faltou")&gt;1,"Horário ocupado",""))</f>
        <v/>
      </c>
      <c r="L234" s="13"/>
    </row>
    <row r="235" spans="1:12" x14ac:dyDescent="0.25">
      <c r="A235" s="25"/>
      <c r="B235" s="23"/>
      <c r="C235" s="14"/>
      <c r="D235" s="14"/>
      <c r="E235" s="14"/>
      <c r="F235" s="14"/>
      <c r="G235" s="14" t="str">
        <f>IF(E235="","",IFERROR(VLOOKUP(E235,Cadastros!$A$4:$C$103,2,FALSE),""))</f>
        <v/>
      </c>
      <c r="H235" s="23" t="str">
        <f>IF(OR(B235="",G235=""),"",B235+G235/1440)</f>
        <v/>
      </c>
      <c r="I235" s="15" t="str">
        <f>IF(E235="","",IFERROR(VLOOKUP(E235,Cadastros!$A$4:$C$103,3,FALSE),""))</f>
        <v/>
      </c>
      <c r="J235" s="14"/>
      <c r="K235" s="24" t="str">
        <f>IF(OR(A235="",B235="",F235="",H235="",J235="Cancelado",J235="Faltou"),"",IF(COUNTIFS($A$4:$A$303,A235,$F$4:$F$303,F235,$B$4:$B$303,"&lt;"&amp;H235,$H$4:$H$303,"&gt;"&amp;B235,$J$4:$J$303,"&lt;&gt;Cancelado",$J$4:$J$303,"&lt;&gt;Faltou")&gt;1,"Horário ocupado",""))</f>
        <v/>
      </c>
      <c r="L235" s="14"/>
    </row>
    <row r="236" spans="1:12" x14ac:dyDescent="0.25">
      <c r="A236" s="26"/>
      <c r="B236" s="19"/>
      <c r="C236" s="13"/>
      <c r="D236" s="13"/>
      <c r="E236" s="13"/>
      <c r="F236" s="13"/>
      <c r="G236" s="13" t="str">
        <f>IF(E236="","",IFERROR(VLOOKUP(E236,Cadastros!$A$4:$C$103,2,FALSE),""))</f>
        <v/>
      </c>
      <c r="H236" s="19" t="str">
        <f>IF(OR(B236="",G236=""),"",B236+G236/1440)</f>
        <v/>
      </c>
      <c r="I236" s="16" t="str">
        <f>IF(E236="","",IFERROR(VLOOKUP(E236,Cadastros!$A$4:$C$103,3,FALSE),""))</f>
        <v/>
      </c>
      <c r="J236" s="13"/>
      <c r="K236" s="20" t="str">
        <f>IF(OR(A236="",B236="",F236="",H236="",J236="Cancelado",J236="Faltou"),"",IF(COUNTIFS($A$4:$A$303,A236,$F$4:$F$303,F236,$B$4:$B$303,"&lt;"&amp;H236,$H$4:$H$303,"&gt;"&amp;B236,$J$4:$J$303,"&lt;&gt;Cancelado",$J$4:$J$303,"&lt;&gt;Faltou")&gt;1,"Horário ocupado",""))</f>
        <v/>
      </c>
      <c r="L236" s="13"/>
    </row>
    <row r="237" spans="1:12" x14ac:dyDescent="0.25">
      <c r="A237" s="25"/>
      <c r="B237" s="23"/>
      <c r="C237" s="14"/>
      <c r="D237" s="14"/>
      <c r="E237" s="14"/>
      <c r="F237" s="14"/>
      <c r="G237" s="14" t="str">
        <f>IF(E237="","",IFERROR(VLOOKUP(E237,Cadastros!$A$4:$C$103,2,FALSE),""))</f>
        <v/>
      </c>
      <c r="H237" s="23" t="str">
        <f>IF(OR(B237="",G237=""),"",B237+G237/1440)</f>
        <v/>
      </c>
      <c r="I237" s="15" t="str">
        <f>IF(E237="","",IFERROR(VLOOKUP(E237,Cadastros!$A$4:$C$103,3,FALSE),""))</f>
        <v/>
      </c>
      <c r="J237" s="14"/>
      <c r="K237" s="24" t="str">
        <f>IF(OR(A237="",B237="",F237="",H237="",J237="Cancelado",J237="Faltou"),"",IF(COUNTIFS($A$4:$A$303,A237,$F$4:$F$303,F237,$B$4:$B$303,"&lt;"&amp;H237,$H$4:$H$303,"&gt;"&amp;B237,$J$4:$J$303,"&lt;&gt;Cancelado",$J$4:$J$303,"&lt;&gt;Faltou")&gt;1,"Horário ocupado",""))</f>
        <v/>
      </c>
      <c r="L237" s="14"/>
    </row>
    <row r="238" spans="1:12" x14ac:dyDescent="0.25">
      <c r="A238" s="26"/>
      <c r="B238" s="19"/>
      <c r="C238" s="13"/>
      <c r="D238" s="13"/>
      <c r="E238" s="13"/>
      <c r="F238" s="13"/>
      <c r="G238" s="13" t="str">
        <f>IF(E238="","",IFERROR(VLOOKUP(E238,Cadastros!$A$4:$C$103,2,FALSE),""))</f>
        <v/>
      </c>
      <c r="H238" s="19" t="str">
        <f>IF(OR(B238="",G238=""),"",B238+G238/1440)</f>
        <v/>
      </c>
      <c r="I238" s="16" t="str">
        <f>IF(E238="","",IFERROR(VLOOKUP(E238,Cadastros!$A$4:$C$103,3,FALSE),""))</f>
        <v/>
      </c>
      <c r="J238" s="13"/>
      <c r="K238" s="20" t="str">
        <f>IF(OR(A238="",B238="",F238="",H238="",J238="Cancelado",J238="Faltou"),"",IF(COUNTIFS($A$4:$A$303,A238,$F$4:$F$303,F238,$B$4:$B$303,"&lt;"&amp;H238,$H$4:$H$303,"&gt;"&amp;B238,$J$4:$J$303,"&lt;&gt;Cancelado",$J$4:$J$303,"&lt;&gt;Faltou")&gt;1,"Horário ocupado",""))</f>
        <v/>
      </c>
      <c r="L238" s="13"/>
    </row>
    <row r="239" spans="1:12" x14ac:dyDescent="0.25">
      <c r="A239" s="25"/>
      <c r="B239" s="23"/>
      <c r="C239" s="14"/>
      <c r="D239" s="14"/>
      <c r="E239" s="14"/>
      <c r="F239" s="14"/>
      <c r="G239" s="14" t="str">
        <f>IF(E239="","",IFERROR(VLOOKUP(E239,Cadastros!$A$4:$C$103,2,FALSE),""))</f>
        <v/>
      </c>
      <c r="H239" s="23" t="str">
        <f>IF(OR(B239="",G239=""),"",B239+G239/1440)</f>
        <v/>
      </c>
      <c r="I239" s="15" t="str">
        <f>IF(E239="","",IFERROR(VLOOKUP(E239,Cadastros!$A$4:$C$103,3,FALSE),""))</f>
        <v/>
      </c>
      <c r="J239" s="14"/>
      <c r="K239" s="24" t="str">
        <f>IF(OR(A239="",B239="",F239="",H239="",J239="Cancelado",J239="Faltou"),"",IF(COUNTIFS($A$4:$A$303,A239,$F$4:$F$303,F239,$B$4:$B$303,"&lt;"&amp;H239,$H$4:$H$303,"&gt;"&amp;B239,$J$4:$J$303,"&lt;&gt;Cancelado",$J$4:$J$303,"&lt;&gt;Faltou")&gt;1,"Horário ocupado",""))</f>
        <v/>
      </c>
      <c r="L239" s="14"/>
    </row>
    <row r="240" spans="1:12" x14ac:dyDescent="0.25">
      <c r="A240" s="26"/>
      <c r="B240" s="19"/>
      <c r="C240" s="13"/>
      <c r="D240" s="13"/>
      <c r="E240" s="13"/>
      <c r="F240" s="13"/>
      <c r="G240" s="13" t="str">
        <f>IF(E240="","",IFERROR(VLOOKUP(E240,Cadastros!$A$4:$C$103,2,FALSE),""))</f>
        <v/>
      </c>
      <c r="H240" s="19" t="str">
        <f>IF(OR(B240="",G240=""),"",B240+G240/1440)</f>
        <v/>
      </c>
      <c r="I240" s="16" t="str">
        <f>IF(E240="","",IFERROR(VLOOKUP(E240,Cadastros!$A$4:$C$103,3,FALSE),""))</f>
        <v/>
      </c>
      <c r="J240" s="13"/>
      <c r="K240" s="20" t="str">
        <f>IF(OR(A240="",B240="",F240="",H240="",J240="Cancelado",J240="Faltou"),"",IF(COUNTIFS($A$4:$A$303,A240,$F$4:$F$303,F240,$B$4:$B$303,"&lt;"&amp;H240,$H$4:$H$303,"&gt;"&amp;B240,$J$4:$J$303,"&lt;&gt;Cancelado",$J$4:$J$303,"&lt;&gt;Faltou")&gt;1,"Horário ocupado",""))</f>
        <v/>
      </c>
      <c r="L240" s="13"/>
    </row>
    <row r="241" spans="1:12" x14ac:dyDescent="0.25">
      <c r="A241" s="25"/>
      <c r="B241" s="23"/>
      <c r="C241" s="14"/>
      <c r="D241" s="14"/>
      <c r="E241" s="14"/>
      <c r="F241" s="14"/>
      <c r="G241" s="14" t="str">
        <f>IF(E241="","",IFERROR(VLOOKUP(E241,Cadastros!$A$4:$C$103,2,FALSE),""))</f>
        <v/>
      </c>
      <c r="H241" s="23" t="str">
        <f>IF(OR(B241="",G241=""),"",B241+G241/1440)</f>
        <v/>
      </c>
      <c r="I241" s="15" t="str">
        <f>IF(E241="","",IFERROR(VLOOKUP(E241,Cadastros!$A$4:$C$103,3,FALSE),""))</f>
        <v/>
      </c>
      <c r="J241" s="14"/>
      <c r="K241" s="24" t="str">
        <f>IF(OR(A241="",B241="",F241="",H241="",J241="Cancelado",J241="Faltou"),"",IF(COUNTIFS($A$4:$A$303,A241,$F$4:$F$303,F241,$B$4:$B$303,"&lt;"&amp;H241,$H$4:$H$303,"&gt;"&amp;B241,$J$4:$J$303,"&lt;&gt;Cancelado",$J$4:$J$303,"&lt;&gt;Faltou")&gt;1,"Horário ocupado",""))</f>
        <v/>
      </c>
      <c r="L241" s="14"/>
    </row>
    <row r="242" spans="1:12" x14ac:dyDescent="0.25">
      <c r="A242" s="26"/>
      <c r="B242" s="19"/>
      <c r="C242" s="13"/>
      <c r="D242" s="13"/>
      <c r="E242" s="13"/>
      <c r="F242" s="13"/>
      <c r="G242" s="13" t="str">
        <f>IF(E242="","",IFERROR(VLOOKUP(E242,Cadastros!$A$4:$C$103,2,FALSE),""))</f>
        <v/>
      </c>
      <c r="H242" s="19" t="str">
        <f>IF(OR(B242="",G242=""),"",B242+G242/1440)</f>
        <v/>
      </c>
      <c r="I242" s="16" t="str">
        <f>IF(E242="","",IFERROR(VLOOKUP(E242,Cadastros!$A$4:$C$103,3,FALSE),""))</f>
        <v/>
      </c>
      <c r="J242" s="13"/>
      <c r="K242" s="20" t="str">
        <f>IF(OR(A242="",B242="",F242="",H242="",J242="Cancelado",J242="Faltou"),"",IF(COUNTIFS($A$4:$A$303,A242,$F$4:$F$303,F242,$B$4:$B$303,"&lt;"&amp;H242,$H$4:$H$303,"&gt;"&amp;B242,$J$4:$J$303,"&lt;&gt;Cancelado",$J$4:$J$303,"&lt;&gt;Faltou")&gt;1,"Horário ocupado",""))</f>
        <v/>
      </c>
      <c r="L242" s="13"/>
    </row>
    <row r="243" spans="1:12" x14ac:dyDescent="0.25">
      <c r="A243" s="25"/>
      <c r="B243" s="23"/>
      <c r="C243" s="14"/>
      <c r="D243" s="14"/>
      <c r="E243" s="14"/>
      <c r="F243" s="14"/>
      <c r="G243" s="14" t="str">
        <f>IF(E243="","",IFERROR(VLOOKUP(E243,Cadastros!$A$4:$C$103,2,FALSE),""))</f>
        <v/>
      </c>
      <c r="H243" s="23" t="str">
        <f>IF(OR(B243="",G243=""),"",B243+G243/1440)</f>
        <v/>
      </c>
      <c r="I243" s="15" t="str">
        <f>IF(E243="","",IFERROR(VLOOKUP(E243,Cadastros!$A$4:$C$103,3,FALSE),""))</f>
        <v/>
      </c>
      <c r="J243" s="14"/>
      <c r="K243" s="24" t="str">
        <f>IF(OR(A243="",B243="",F243="",H243="",J243="Cancelado",J243="Faltou"),"",IF(COUNTIFS($A$4:$A$303,A243,$F$4:$F$303,F243,$B$4:$B$303,"&lt;"&amp;H243,$H$4:$H$303,"&gt;"&amp;B243,$J$4:$J$303,"&lt;&gt;Cancelado",$J$4:$J$303,"&lt;&gt;Faltou")&gt;1,"Horário ocupado",""))</f>
        <v/>
      </c>
      <c r="L243" s="14"/>
    </row>
    <row r="244" spans="1:12" x14ac:dyDescent="0.25">
      <c r="A244" s="26"/>
      <c r="B244" s="19"/>
      <c r="C244" s="13"/>
      <c r="D244" s="13"/>
      <c r="E244" s="13"/>
      <c r="F244" s="13"/>
      <c r="G244" s="13" t="str">
        <f>IF(E244="","",IFERROR(VLOOKUP(E244,Cadastros!$A$4:$C$103,2,FALSE),""))</f>
        <v/>
      </c>
      <c r="H244" s="19" t="str">
        <f>IF(OR(B244="",G244=""),"",B244+G244/1440)</f>
        <v/>
      </c>
      <c r="I244" s="16" t="str">
        <f>IF(E244="","",IFERROR(VLOOKUP(E244,Cadastros!$A$4:$C$103,3,FALSE),""))</f>
        <v/>
      </c>
      <c r="J244" s="13"/>
      <c r="K244" s="20" t="str">
        <f>IF(OR(A244="",B244="",F244="",H244="",J244="Cancelado",J244="Faltou"),"",IF(COUNTIFS($A$4:$A$303,A244,$F$4:$F$303,F244,$B$4:$B$303,"&lt;"&amp;H244,$H$4:$H$303,"&gt;"&amp;B244,$J$4:$J$303,"&lt;&gt;Cancelado",$J$4:$J$303,"&lt;&gt;Faltou")&gt;1,"Horário ocupado",""))</f>
        <v/>
      </c>
      <c r="L244" s="13"/>
    </row>
    <row r="245" spans="1:12" x14ac:dyDescent="0.25">
      <c r="A245" s="25"/>
      <c r="B245" s="23"/>
      <c r="C245" s="14"/>
      <c r="D245" s="14"/>
      <c r="E245" s="14"/>
      <c r="F245" s="14"/>
      <c r="G245" s="14" t="str">
        <f>IF(E245="","",IFERROR(VLOOKUP(E245,Cadastros!$A$4:$C$103,2,FALSE),""))</f>
        <v/>
      </c>
      <c r="H245" s="23" t="str">
        <f>IF(OR(B245="",G245=""),"",B245+G245/1440)</f>
        <v/>
      </c>
      <c r="I245" s="15" t="str">
        <f>IF(E245="","",IFERROR(VLOOKUP(E245,Cadastros!$A$4:$C$103,3,FALSE),""))</f>
        <v/>
      </c>
      <c r="J245" s="14"/>
      <c r="K245" s="24" t="str">
        <f>IF(OR(A245="",B245="",F245="",H245="",J245="Cancelado",J245="Faltou"),"",IF(COUNTIFS($A$4:$A$303,A245,$F$4:$F$303,F245,$B$4:$B$303,"&lt;"&amp;H245,$H$4:$H$303,"&gt;"&amp;B245,$J$4:$J$303,"&lt;&gt;Cancelado",$J$4:$J$303,"&lt;&gt;Faltou")&gt;1,"Horário ocupado",""))</f>
        <v/>
      </c>
      <c r="L245" s="14"/>
    </row>
    <row r="246" spans="1:12" x14ac:dyDescent="0.25">
      <c r="A246" s="26"/>
      <c r="B246" s="19"/>
      <c r="C246" s="13"/>
      <c r="D246" s="13"/>
      <c r="E246" s="13"/>
      <c r="F246" s="13"/>
      <c r="G246" s="13" t="str">
        <f>IF(E246="","",IFERROR(VLOOKUP(E246,Cadastros!$A$4:$C$103,2,FALSE),""))</f>
        <v/>
      </c>
      <c r="H246" s="19" t="str">
        <f>IF(OR(B246="",G246=""),"",B246+G246/1440)</f>
        <v/>
      </c>
      <c r="I246" s="16" t="str">
        <f>IF(E246="","",IFERROR(VLOOKUP(E246,Cadastros!$A$4:$C$103,3,FALSE),""))</f>
        <v/>
      </c>
      <c r="J246" s="13"/>
      <c r="K246" s="20" t="str">
        <f>IF(OR(A246="",B246="",F246="",H246="",J246="Cancelado",J246="Faltou"),"",IF(COUNTIFS($A$4:$A$303,A246,$F$4:$F$303,F246,$B$4:$B$303,"&lt;"&amp;H246,$H$4:$H$303,"&gt;"&amp;B246,$J$4:$J$303,"&lt;&gt;Cancelado",$J$4:$J$303,"&lt;&gt;Faltou")&gt;1,"Horário ocupado",""))</f>
        <v/>
      </c>
      <c r="L246" s="13"/>
    </row>
    <row r="247" spans="1:12" x14ac:dyDescent="0.25">
      <c r="A247" s="25"/>
      <c r="B247" s="23"/>
      <c r="C247" s="14"/>
      <c r="D247" s="14"/>
      <c r="E247" s="14"/>
      <c r="F247" s="14"/>
      <c r="G247" s="14" t="str">
        <f>IF(E247="","",IFERROR(VLOOKUP(E247,Cadastros!$A$4:$C$103,2,FALSE),""))</f>
        <v/>
      </c>
      <c r="H247" s="23" t="str">
        <f>IF(OR(B247="",G247=""),"",B247+G247/1440)</f>
        <v/>
      </c>
      <c r="I247" s="15" t="str">
        <f>IF(E247="","",IFERROR(VLOOKUP(E247,Cadastros!$A$4:$C$103,3,FALSE),""))</f>
        <v/>
      </c>
      <c r="J247" s="14"/>
      <c r="K247" s="24" t="str">
        <f>IF(OR(A247="",B247="",F247="",H247="",J247="Cancelado",J247="Faltou"),"",IF(COUNTIFS($A$4:$A$303,A247,$F$4:$F$303,F247,$B$4:$B$303,"&lt;"&amp;H247,$H$4:$H$303,"&gt;"&amp;B247,$J$4:$J$303,"&lt;&gt;Cancelado",$J$4:$J$303,"&lt;&gt;Faltou")&gt;1,"Horário ocupado",""))</f>
        <v/>
      </c>
      <c r="L247" s="14"/>
    </row>
    <row r="248" spans="1:12" x14ac:dyDescent="0.25">
      <c r="A248" s="26"/>
      <c r="B248" s="19"/>
      <c r="C248" s="13"/>
      <c r="D248" s="13"/>
      <c r="E248" s="13"/>
      <c r="F248" s="13"/>
      <c r="G248" s="13" t="str">
        <f>IF(E248="","",IFERROR(VLOOKUP(E248,Cadastros!$A$4:$C$103,2,FALSE),""))</f>
        <v/>
      </c>
      <c r="H248" s="19" t="str">
        <f>IF(OR(B248="",G248=""),"",B248+G248/1440)</f>
        <v/>
      </c>
      <c r="I248" s="16" t="str">
        <f>IF(E248="","",IFERROR(VLOOKUP(E248,Cadastros!$A$4:$C$103,3,FALSE),""))</f>
        <v/>
      </c>
      <c r="J248" s="13"/>
      <c r="K248" s="20" t="str">
        <f>IF(OR(A248="",B248="",F248="",H248="",J248="Cancelado",J248="Faltou"),"",IF(COUNTIFS($A$4:$A$303,A248,$F$4:$F$303,F248,$B$4:$B$303,"&lt;"&amp;H248,$H$4:$H$303,"&gt;"&amp;B248,$J$4:$J$303,"&lt;&gt;Cancelado",$J$4:$J$303,"&lt;&gt;Faltou")&gt;1,"Horário ocupado",""))</f>
        <v/>
      </c>
      <c r="L248" s="13"/>
    </row>
    <row r="249" spans="1:12" x14ac:dyDescent="0.25">
      <c r="A249" s="25"/>
      <c r="B249" s="23"/>
      <c r="C249" s="14"/>
      <c r="D249" s="14"/>
      <c r="E249" s="14"/>
      <c r="F249" s="14"/>
      <c r="G249" s="14" t="str">
        <f>IF(E249="","",IFERROR(VLOOKUP(E249,Cadastros!$A$4:$C$103,2,FALSE),""))</f>
        <v/>
      </c>
      <c r="H249" s="23" t="str">
        <f>IF(OR(B249="",G249=""),"",B249+G249/1440)</f>
        <v/>
      </c>
      <c r="I249" s="15" t="str">
        <f>IF(E249="","",IFERROR(VLOOKUP(E249,Cadastros!$A$4:$C$103,3,FALSE),""))</f>
        <v/>
      </c>
      <c r="J249" s="14"/>
      <c r="K249" s="24" t="str">
        <f>IF(OR(A249="",B249="",F249="",H249="",J249="Cancelado",J249="Faltou"),"",IF(COUNTIFS($A$4:$A$303,A249,$F$4:$F$303,F249,$B$4:$B$303,"&lt;"&amp;H249,$H$4:$H$303,"&gt;"&amp;B249,$J$4:$J$303,"&lt;&gt;Cancelado",$J$4:$J$303,"&lt;&gt;Faltou")&gt;1,"Horário ocupado",""))</f>
        <v/>
      </c>
      <c r="L249" s="14"/>
    </row>
    <row r="250" spans="1:12" x14ac:dyDescent="0.25">
      <c r="A250" s="26"/>
      <c r="B250" s="19"/>
      <c r="C250" s="13"/>
      <c r="D250" s="13"/>
      <c r="E250" s="13"/>
      <c r="F250" s="13"/>
      <c r="G250" s="13" t="str">
        <f>IF(E250="","",IFERROR(VLOOKUP(E250,Cadastros!$A$4:$C$103,2,FALSE),""))</f>
        <v/>
      </c>
      <c r="H250" s="19" t="str">
        <f>IF(OR(B250="",G250=""),"",B250+G250/1440)</f>
        <v/>
      </c>
      <c r="I250" s="16" t="str">
        <f>IF(E250="","",IFERROR(VLOOKUP(E250,Cadastros!$A$4:$C$103,3,FALSE),""))</f>
        <v/>
      </c>
      <c r="J250" s="13"/>
      <c r="K250" s="20" t="str">
        <f>IF(OR(A250="",B250="",F250="",H250="",J250="Cancelado",J250="Faltou"),"",IF(COUNTIFS($A$4:$A$303,A250,$F$4:$F$303,F250,$B$4:$B$303,"&lt;"&amp;H250,$H$4:$H$303,"&gt;"&amp;B250,$J$4:$J$303,"&lt;&gt;Cancelado",$J$4:$J$303,"&lt;&gt;Faltou")&gt;1,"Horário ocupado",""))</f>
        <v/>
      </c>
      <c r="L250" s="13"/>
    </row>
    <row r="251" spans="1:12" x14ac:dyDescent="0.25">
      <c r="A251" s="25"/>
      <c r="B251" s="23"/>
      <c r="C251" s="14"/>
      <c r="D251" s="14"/>
      <c r="E251" s="14"/>
      <c r="F251" s="14"/>
      <c r="G251" s="14" t="str">
        <f>IF(E251="","",IFERROR(VLOOKUP(E251,Cadastros!$A$4:$C$103,2,FALSE),""))</f>
        <v/>
      </c>
      <c r="H251" s="23" t="str">
        <f>IF(OR(B251="",G251=""),"",B251+G251/1440)</f>
        <v/>
      </c>
      <c r="I251" s="15" t="str">
        <f>IF(E251="","",IFERROR(VLOOKUP(E251,Cadastros!$A$4:$C$103,3,FALSE),""))</f>
        <v/>
      </c>
      <c r="J251" s="14"/>
      <c r="K251" s="24" t="str">
        <f>IF(OR(A251="",B251="",F251="",H251="",J251="Cancelado",J251="Faltou"),"",IF(COUNTIFS($A$4:$A$303,A251,$F$4:$F$303,F251,$B$4:$B$303,"&lt;"&amp;H251,$H$4:$H$303,"&gt;"&amp;B251,$J$4:$J$303,"&lt;&gt;Cancelado",$J$4:$J$303,"&lt;&gt;Faltou")&gt;1,"Horário ocupado",""))</f>
        <v/>
      </c>
      <c r="L251" s="14"/>
    </row>
    <row r="252" spans="1:12" x14ac:dyDescent="0.25">
      <c r="A252" s="26"/>
      <c r="B252" s="19"/>
      <c r="C252" s="13"/>
      <c r="D252" s="13"/>
      <c r="E252" s="13"/>
      <c r="F252" s="13"/>
      <c r="G252" s="13" t="str">
        <f>IF(E252="","",IFERROR(VLOOKUP(E252,Cadastros!$A$4:$C$103,2,FALSE),""))</f>
        <v/>
      </c>
      <c r="H252" s="19" t="str">
        <f>IF(OR(B252="",G252=""),"",B252+G252/1440)</f>
        <v/>
      </c>
      <c r="I252" s="16" t="str">
        <f>IF(E252="","",IFERROR(VLOOKUP(E252,Cadastros!$A$4:$C$103,3,FALSE),""))</f>
        <v/>
      </c>
      <c r="J252" s="13"/>
      <c r="K252" s="20" t="str">
        <f>IF(OR(A252="",B252="",F252="",H252="",J252="Cancelado",J252="Faltou"),"",IF(COUNTIFS($A$4:$A$303,A252,$F$4:$F$303,F252,$B$4:$B$303,"&lt;"&amp;H252,$H$4:$H$303,"&gt;"&amp;B252,$J$4:$J$303,"&lt;&gt;Cancelado",$J$4:$J$303,"&lt;&gt;Faltou")&gt;1,"Horário ocupado",""))</f>
        <v/>
      </c>
      <c r="L252" s="13"/>
    </row>
    <row r="253" spans="1:12" x14ac:dyDescent="0.25">
      <c r="A253" s="25"/>
      <c r="B253" s="23"/>
      <c r="C253" s="14"/>
      <c r="D253" s="14"/>
      <c r="E253" s="14"/>
      <c r="F253" s="14"/>
      <c r="G253" s="14" t="str">
        <f>IF(E253="","",IFERROR(VLOOKUP(E253,Cadastros!$A$4:$C$103,2,FALSE),""))</f>
        <v/>
      </c>
      <c r="H253" s="23" t="str">
        <f>IF(OR(B253="",G253=""),"",B253+G253/1440)</f>
        <v/>
      </c>
      <c r="I253" s="15" t="str">
        <f>IF(E253="","",IFERROR(VLOOKUP(E253,Cadastros!$A$4:$C$103,3,FALSE),""))</f>
        <v/>
      </c>
      <c r="J253" s="14"/>
      <c r="K253" s="24" t="str">
        <f>IF(OR(A253="",B253="",F253="",H253="",J253="Cancelado",J253="Faltou"),"",IF(COUNTIFS($A$4:$A$303,A253,$F$4:$F$303,F253,$B$4:$B$303,"&lt;"&amp;H253,$H$4:$H$303,"&gt;"&amp;B253,$J$4:$J$303,"&lt;&gt;Cancelado",$J$4:$J$303,"&lt;&gt;Faltou")&gt;1,"Horário ocupado",""))</f>
        <v/>
      </c>
      <c r="L253" s="14"/>
    </row>
    <row r="254" spans="1:12" x14ac:dyDescent="0.25">
      <c r="A254" s="26"/>
      <c r="B254" s="19"/>
      <c r="C254" s="13"/>
      <c r="D254" s="13"/>
      <c r="E254" s="13"/>
      <c r="F254" s="13"/>
      <c r="G254" s="13" t="str">
        <f>IF(E254="","",IFERROR(VLOOKUP(E254,Cadastros!$A$4:$C$103,2,FALSE),""))</f>
        <v/>
      </c>
      <c r="H254" s="19" t="str">
        <f>IF(OR(B254="",G254=""),"",B254+G254/1440)</f>
        <v/>
      </c>
      <c r="I254" s="16" t="str">
        <f>IF(E254="","",IFERROR(VLOOKUP(E254,Cadastros!$A$4:$C$103,3,FALSE),""))</f>
        <v/>
      </c>
      <c r="J254" s="13"/>
      <c r="K254" s="20" t="str">
        <f>IF(OR(A254="",B254="",F254="",H254="",J254="Cancelado",J254="Faltou"),"",IF(COUNTIFS($A$4:$A$303,A254,$F$4:$F$303,F254,$B$4:$B$303,"&lt;"&amp;H254,$H$4:$H$303,"&gt;"&amp;B254,$J$4:$J$303,"&lt;&gt;Cancelado",$J$4:$J$303,"&lt;&gt;Faltou")&gt;1,"Horário ocupado",""))</f>
        <v/>
      </c>
      <c r="L254" s="13"/>
    </row>
    <row r="255" spans="1:12" x14ac:dyDescent="0.25">
      <c r="A255" s="25"/>
      <c r="B255" s="23"/>
      <c r="C255" s="14"/>
      <c r="D255" s="14"/>
      <c r="E255" s="14"/>
      <c r="F255" s="14"/>
      <c r="G255" s="14" t="str">
        <f>IF(E255="","",IFERROR(VLOOKUP(E255,Cadastros!$A$4:$C$103,2,FALSE),""))</f>
        <v/>
      </c>
      <c r="H255" s="23" t="str">
        <f>IF(OR(B255="",G255=""),"",B255+G255/1440)</f>
        <v/>
      </c>
      <c r="I255" s="15" t="str">
        <f>IF(E255="","",IFERROR(VLOOKUP(E255,Cadastros!$A$4:$C$103,3,FALSE),""))</f>
        <v/>
      </c>
      <c r="J255" s="14"/>
      <c r="K255" s="24" t="str">
        <f>IF(OR(A255="",B255="",F255="",H255="",J255="Cancelado",J255="Faltou"),"",IF(COUNTIFS($A$4:$A$303,A255,$F$4:$F$303,F255,$B$4:$B$303,"&lt;"&amp;H255,$H$4:$H$303,"&gt;"&amp;B255,$J$4:$J$303,"&lt;&gt;Cancelado",$J$4:$J$303,"&lt;&gt;Faltou")&gt;1,"Horário ocupado",""))</f>
        <v/>
      </c>
      <c r="L255" s="14"/>
    </row>
    <row r="256" spans="1:12" x14ac:dyDescent="0.25">
      <c r="A256" s="26"/>
      <c r="B256" s="19"/>
      <c r="C256" s="13"/>
      <c r="D256" s="13"/>
      <c r="E256" s="13"/>
      <c r="F256" s="13"/>
      <c r="G256" s="13" t="str">
        <f>IF(E256="","",IFERROR(VLOOKUP(E256,Cadastros!$A$4:$C$103,2,FALSE),""))</f>
        <v/>
      </c>
      <c r="H256" s="19" t="str">
        <f>IF(OR(B256="",G256=""),"",B256+G256/1440)</f>
        <v/>
      </c>
      <c r="I256" s="16" t="str">
        <f>IF(E256="","",IFERROR(VLOOKUP(E256,Cadastros!$A$4:$C$103,3,FALSE),""))</f>
        <v/>
      </c>
      <c r="J256" s="13"/>
      <c r="K256" s="20" t="str">
        <f>IF(OR(A256="",B256="",F256="",H256="",J256="Cancelado",J256="Faltou"),"",IF(COUNTIFS($A$4:$A$303,A256,$F$4:$F$303,F256,$B$4:$B$303,"&lt;"&amp;H256,$H$4:$H$303,"&gt;"&amp;B256,$J$4:$J$303,"&lt;&gt;Cancelado",$J$4:$J$303,"&lt;&gt;Faltou")&gt;1,"Horário ocupado",""))</f>
        <v/>
      </c>
      <c r="L256" s="13"/>
    </row>
    <row r="257" spans="1:12" x14ac:dyDescent="0.25">
      <c r="A257" s="25"/>
      <c r="B257" s="23"/>
      <c r="C257" s="14"/>
      <c r="D257" s="14"/>
      <c r="E257" s="14"/>
      <c r="F257" s="14"/>
      <c r="G257" s="14" t="str">
        <f>IF(E257="","",IFERROR(VLOOKUP(E257,Cadastros!$A$4:$C$103,2,FALSE),""))</f>
        <v/>
      </c>
      <c r="H257" s="23" t="str">
        <f>IF(OR(B257="",G257=""),"",B257+G257/1440)</f>
        <v/>
      </c>
      <c r="I257" s="15" t="str">
        <f>IF(E257="","",IFERROR(VLOOKUP(E257,Cadastros!$A$4:$C$103,3,FALSE),""))</f>
        <v/>
      </c>
      <c r="J257" s="14"/>
      <c r="K257" s="24" t="str">
        <f>IF(OR(A257="",B257="",F257="",H257="",J257="Cancelado",J257="Faltou"),"",IF(COUNTIFS($A$4:$A$303,A257,$F$4:$F$303,F257,$B$4:$B$303,"&lt;"&amp;H257,$H$4:$H$303,"&gt;"&amp;B257,$J$4:$J$303,"&lt;&gt;Cancelado",$J$4:$J$303,"&lt;&gt;Faltou")&gt;1,"Horário ocupado",""))</f>
        <v/>
      </c>
      <c r="L257" s="14"/>
    </row>
    <row r="258" spans="1:12" x14ac:dyDescent="0.25">
      <c r="A258" s="26"/>
      <c r="B258" s="19"/>
      <c r="C258" s="13"/>
      <c r="D258" s="13"/>
      <c r="E258" s="13"/>
      <c r="F258" s="13"/>
      <c r="G258" s="13" t="str">
        <f>IF(E258="","",IFERROR(VLOOKUP(E258,Cadastros!$A$4:$C$103,2,FALSE),""))</f>
        <v/>
      </c>
      <c r="H258" s="19" t="str">
        <f>IF(OR(B258="",G258=""),"",B258+G258/1440)</f>
        <v/>
      </c>
      <c r="I258" s="16" t="str">
        <f>IF(E258="","",IFERROR(VLOOKUP(E258,Cadastros!$A$4:$C$103,3,FALSE),""))</f>
        <v/>
      </c>
      <c r="J258" s="13"/>
      <c r="K258" s="20" t="str">
        <f>IF(OR(A258="",B258="",F258="",H258="",J258="Cancelado",J258="Faltou"),"",IF(COUNTIFS($A$4:$A$303,A258,$F$4:$F$303,F258,$B$4:$B$303,"&lt;"&amp;H258,$H$4:$H$303,"&gt;"&amp;B258,$J$4:$J$303,"&lt;&gt;Cancelado",$J$4:$J$303,"&lt;&gt;Faltou")&gt;1,"Horário ocupado",""))</f>
        <v/>
      </c>
      <c r="L258" s="13"/>
    </row>
    <row r="259" spans="1:12" x14ac:dyDescent="0.25">
      <c r="A259" s="25"/>
      <c r="B259" s="23"/>
      <c r="C259" s="14"/>
      <c r="D259" s="14"/>
      <c r="E259" s="14"/>
      <c r="F259" s="14"/>
      <c r="G259" s="14" t="str">
        <f>IF(E259="","",IFERROR(VLOOKUP(E259,Cadastros!$A$4:$C$103,2,FALSE),""))</f>
        <v/>
      </c>
      <c r="H259" s="23" t="str">
        <f>IF(OR(B259="",G259=""),"",B259+G259/1440)</f>
        <v/>
      </c>
      <c r="I259" s="15" t="str">
        <f>IF(E259="","",IFERROR(VLOOKUP(E259,Cadastros!$A$4:$C$103,3,FALSE),""))</f>
        <v/>
      </c>
      <c r="J259" s="14"/>
      <c r="K259" s="24" t="str">
        <f>IF(OR(A259="",B259="",F259="",H259="",J259="Cancelado",J259="Faltou"),"",IF(COUNTIFS($A$4:$A$303,A259,$F$4:$F$303,F259,$B$4:$B$303,"&lt;"&amp;H259,$H$4:$H$303,"&gt;"&amp;B259,$J$4:$J$303,"&lt;&gt;Cancelado",$J$4:$J$303,"&lt;&gt;Faltou")&gt;1,"Horário ocupado",""))</f>
        <v/>
      </c>
      <c r="L259" s="14"/>
    </row>
    <row r="260" spans="1:12" x14ac:dyDescent="0.25">
      <c r="A260" s="26"/>
      <c r="B260" s="19"/>
      <c r="C260" s="13"/>
      <c r="D260" s="13"/>
      <c r="E260" s="13"/>
      <c r="F260" s="13"/>
      <c r="G260" s="13" t="str">
        <f>IF(E260="","",IFERROR(VLOOKUP(E260,Cadastros!$A$4:$C$103,2,FALSE),""))</f>
        <v/>
      </c>
      <c r="H260" s="19" t="str">
        <f>IF(OR(B260="",G260=""),"",B260+G260/1440)</f>
        <v/>
      </c>
      <c r="I260" s="16" t="str">
        <f>IF(E260="","",IFERROR(VLOOKUP(E260,Cadastros!$A$4:$C$103,3,FALSE),""))</f>
        <v/>
      </c>
      <c r="J260" s="13"/>
      <c r="K260" s="20" t="str">
        <f>IF(OR(A260="",B260="",F260="",H260="",J260="Cancelado",J260="Faltou"),"",IF(COUNTIFS($A$4:$A$303,A260,$F$4:$F$303,F260,$B$4:$B$303,"&lt;"&amp;H260,$H$4:$H$303,"&gt;"&amp;B260,$J$4:$J$303,"&lt;&gt;Cancelado",$J$4:$J$303,"&lt;&gt;Faltou")&gt;1,"Horário ocupado",""))</f>
        <v/>
      </c>
      <c r="L260" s="13"/>
    </row>
    <row r="261" spans="1:12" x14ac:dyDescent="0.25">
      <c r="A261" s="25"/>
      <c r="B261" s="23"/>
      <c r="C261" s="14"/>
      <c r="D261" s="14"/>
      <c r="E261" s="14"/>
      <c r="F261" s="14"/>
      <c r="G261" s="14" t="str">
        <f>IF(E261="","",IFERROR(VLOOKUP(E261,Cadastros!$A$4:$C$103,2,FALSE),""))</f>
        <v/>
      </c>
      <c r="H261" s="23" t="str">
        <f>IF(OR(B261="",G261=""),"",B261+G261/1440)</f>
        <v/>
      </c>
      <c r="I261" s="15" t="str">
        <f>IF(E261="","",IFERROR(VLOOKUP(E261,Cadastros!$A$4:$C$103,3,FALSE),""))</f>
        <v/>
      </c>
      <c r="J261" s="14"/>
      <c r="K261" s="24" t="str">
        <f>IF(OR(A261="",B261="",F261="",H261="",J261="Cancelado",J261="Faltou"),"",IF(COUNTIFS($A$4:$A$303,A261,$F$4:$F$303,F261,$B$4:$B$303,"&lt;"&amp;H261,$H$4:$H$303,"&gt;"&amp;B261,$J$4:$J$303,"&lt;&gt;Cancelado",$J$4:$J$303,"&lt;&gt;Faltou")&gt;1,"Horário ocupado",""))</f>
        <v/>
      </c>
      <c r="L261" s="14"/>
    </row>
    <row r="262" spans="1:12" x14ac:dyDescent="0.25">
      <c r="A262" s="26"/>
      <c r="B262" s="19"/>
      <c r="C262" s="13"/>
      <c r="D262" s="13"/>
      <c r="E262" s="13"/>
      <c r="F262" s="13"/>
      <c r="G262" s="13" t="str">
        <f>IF(E262="","",IFERROR(VLOOKUP(E262,Cadastros!$A$4:$C$103,2,FALSE),""))</f>
        <v/>
      </c>
      <c r="H262" s="19" t="str">
        <f>IF(OR(B262="",G262=""),"",B262+G262/1440)</f>
        <v/>
      </c>
      <c r="I262" s="16" t="str">
        <f>IF(E262="","",IFERROR(VLOOKUP(E262,Cadastros!$A$4:$C$103,3,FALSE),""))</f>
        <v/>
      </c>
      <c r="J262" s="13"/>
      <c r="K262" s="20" t="str">
        <f>IF(OR(A262="",B262="",F262="",H262="",J262="Cancelado",J262="Faltou"),"",IF(COUNTIFS($A$4:$A$303,A262,$F$4:$F$303,F262,$B$4:$B$303,"&lt;"&amp;H262,$H$4:$H$303,"&gt;"&amp;B262,$J$4:$J$303,"&lt;&gt;Cancelado",$J$4:$J$303,"&lt;&gt;Faltou")&gt;1,"Horário ocupado",""))</f>
        <v/>
      </c>
      <c r="L262" s="13"/>
    </row>
    <row r="263" spans="1:12" x14ac:dyDescent="0.25">
      <c r="A263" s="25"/>
      <c r="B263" s="23"/>
      <c r="C263" s="14"/>
      <c r="D263" s="14"/>
      <c r="E263" s="14"/>
      <c r="F263" s="14"/>
      <c r="G263" s="14" t="str">
        <f>IF(E263="","",IFERROR(VLOOKUP(E263,Cadastros!$A$4:$C$103,2,FALSE),""))</f>
        <v/>
      </c>
      <c r="H263" s="23" t="str">
        <f>IF(OR(B263="",G263=""),"",B263+G263/1440)</f>
        <v/>
      </c>
      <c r="I263" s="15" t="str">
        <f>IF(E263="","",IFERROR(VLOOKUP(E263,Cadastros!$A$4:$C$103,3,FALSE),""))</f>
        <v/>
      </c>
      <c r="J263" s="14"/>
      <c r="K263" s="24" t="str">
        <f>IF(OR(A263="",B263="",F263="",H263="",J263="Cancelado",J263="Faltou"),"",IF(COUNTIFS($A$4:$A$303,A263,$F$4:$F$303,F263,$B$4:$B$303,"&lt;"&amp;H263,$H$4:$H$303,"&gt;"&amp;B263,$J$4:$J$303,"&lt;&gt;Cancelado",$J$4:$J$303,"&lt;&gt;Faltou")&gt;1,"Horário ocupado",""))</f>
        <v/>
      </c>
      <c r="L263" s="14"/>
    </row>
    <row r="264" spans="1:12" x14ac:dyDescent="0.25">
      <c r="A264" s="26"/>
      <c r="B264" s="19"/>
      <c r="C264" s="13"/>
      <c r="D264" s="13"/>
      <c r="E264" s="13"/>
      <c r="F264" s="13"/>
      <c r="G264" s="13" t="str">
        <f>IF(E264="","",IFERROR(VLOOKUP(E264,Cadastros!$A$4:$C$103,2,FALSE),""))</f>
        <v/>
      </c>
      <c r="H264" s="19" t="str">
        <f>IF(OR(B264="",G264=""),"",B264+G264/1440)</f>
        <v/>
      </c>
      <c r="I264" s="16" t="str">
        <f>IF(E264="","",IFERROR(VLOOKUP(E264,Cadastros!$A$4:$C$103,3,FALSE),""))</f>
        <v/>
      </c>
      <c r="J264" s="13"/>
      <c r="K264" s="20" t="str">
        <f>IF(OR(A264="",B264="",F264="",H264="",J264="Cancelado",J264="Faltou"),"",IF(COUNTIFS($A$4:$A$303,A264,$F$4:$F$303,F264,$B$4:$B$303,"&lt;"&amp;H264,$H$4:$H$303,"&gt;"&amp;B264,$J$4:$J$303,"&lt;&gt;Cancelado",$J$4:$J$303,"&lt;&gt;Faltou")&gt;1,"Horário ocupado",""))</f>
        <v/>
      </c>
      <c r="L264" s="13"/>
    </row>
    <row r="265" spans="1:12" x14ac:dyDescent="0.25">
      <c r="A265" s="25"/>
      <c r="B265" s="23"/>
      <c r="C265" s="14"/>
      <c r="D265" s="14"/>
      <c r="E265" s="14"/>
      <c r="F265" s="14"/>
      <c r="G265" s="14" t="str">
        <f>IF(E265="","",IFERROR(VLOOKUP(E265,Cadastros!$A$4:$C$103,2,FALSE),""))</f>
        <v/>
      </c>
      <c r="H265" s="23" t="str">
        <f>IF(OR(B265="",G265=""),"",B265+G265/1440)</f>
        <v/>
      </c>
      <c r="I265" s="15" t="str">
        <f>IF(E265="","",IFERROR(VLOOKUP(E265,Cadastros!$A$4:$C$103,3,FALSE),""))</f>
        <v/>
      </c>
      <c r="J265" s="14"/>
      <c r="K265" s="24" t="str">
        <f>IF(OR(A265="",B265="",F265="",H265="",J265="Cancelado",J265="Faltou"),"",IF(COUNTIFS($A$4:$A$303,A265,$F$4:$F$303,F265,$B$4:$B$303,"&lt;"&amp;H265,$H$4:$H$303,"&gt;"&amp;B265,$J$4:$J$303,"&lt;&gt;Cancelado",$J$4:$J$303,"&lt;&gt;Faltou")&gt;1,"Horário ocupado",""))</f>
        <v/>
      </c>
      <c r="L265" s="14"/>
    </row>
    <row r="266" spans="1:12" x14ac:dyDescent="0.25">
      <c r="A266" s="26"/>
      <c r="B266" s="19"/>
      <c r="C266" s="13"/>
      <c r="D266" s="13"/>
      <c r="E266" s="13"/>
      <c r="F266" s="13"/>
      <c r="G266" s="13" t="str">
        <f>IF(E266="","",IFERROR(VLOOKUP(E266,Cadastros!$A$4:$C$103,2,FALSE),""))</f>
        <v/>
      </c>
      <c r="H266" s="19" t="str">
        <f>IF(OR(B266="",G266=""),"",B266+G266/1440)</f>
        <v/>
      </c>
      <c r="I266" s="16" t="str">
        <f>IF(E266="","",IFERROR(VLOOKUP(E266,Cadastros!$A$4:$C$103,3,FALSE),""))</f>
        <v/>
      </c>
      <c r="J266" s="13"/>
      <c r="K266" s="20" t="str">
        <f>IF(OR(A266="",B266="",F266="",H266="",J266="Cancelado",J266="Faltou"),"",IF(COUNTIFS($A$4:$A$303,A266,$F$4:$F$303,F266,$B$4:$B$303,"&lt;"&amp;H266,$H$4:$H$303,"&gt;"&amp;B266,$J$4:$J$303,"&lt;&gt;Cancelado",$J$4:$J$303,"&lt;&gt;Faltou")&gt;1,"Horário ocupado",""))</f>
        <v/>
      </c>
      <c r="L266" s="13"/>
    </row>
    <row r="267" spans="1:12" x14ac:dyDescent="0.25">
      <c r="A267" s="25"/>
      <c r="B267" s="23"/>
      <c r="C267" s="14"/>
      <c r="D267" s="14"/>
      <c r="E267" s="14"/>
      <c r="F267" s="14"/>
      <c r="G267" s="14" t="str">
        <f>IF(E267="","",IFERROR(VLOOKUP(E267,Cadastros!$A$4:$C$103,2,FALSE),""))</f>
        <v/>
      </c>
      <c r="H267" s="23" t="str">
        <f>IF(OR(B267="",G267=""),"",B267+G267/1440)</f>
        <v/>
      </c>
      <c r="I267" s="15" t="str">
        <f>IF(E267="","",IFERROR(VLOOKUP(E267,Cadastros!$A$4:$C$103,3,FALSE),""))</f>
        <v/>
      </c>
      <c r="J267" s="14"/>
      <c r="K267" s="24" t="str">
        <f>IF(OR(A267="",B267="",F267="",H267="",J267="Cancelado",J267="Faltou"),"",IF(COUNTIFS($A$4:$A$303,A267,$F$4:$F$303,F267,$B$4:$B$303,"&lt;"&amp;H267,$H$4:$H$303,"&gt;"&amp;B267,$J$4:$J$303,"&lt;&gt;Cancelado",$J$4:$J$303,"&lt;&gt;Faltou")&gt;1,"Horário ocupado",""))</f>
        <v/>
      </c>
      <c r="L267" s="14"/>
    </row>
    <row r="268" spans="1:12" x14ac:dyDescent="0.25">
      <c r="A268" s="26"/>
      <c r="B268" s="19"/>
      <c r="C268" s="13"/>
      <c r="D268" s="13"/>
      <c r="E268" s="13"/>
      <c r="F268" s="13"/>
      <c r="G268" s="13" t="str">
        <f>IF(E268="","",IFERROR(VLOOKUP(E268,Cadastros!$A$4:$C$103,2,FALSE),""))</f>
        <v/>
      </c>
      <c r="H268" s="19" t="str">
        <f>IF(OR(B268="",G268=""),"",B268+G268/1440)</f>
        <v/>
      </c>
      <c r="I268" s="16" t="str">
        <f>IF(E268="","",IFERROR(VLOOKUP(E268,Cadastros!$A$4:$C$103,3,FALSE),""))</f>
        <v/>
      </c>
      <c r="J268" s="13"/>
      <c r="K268" s="20" t="str">
        <f>IF(OR(A268="",B268="",F268="",H268="",J268="Cancelado",J268="Faltou"),"",IF(COUNTIFS($A$4:$A$303,A268,$F$4:$F$303,F268,$B$4:$B$303,"&lt;"&amp;H268,$H$4:$H$303,"&gt;"&amp;B268,$J$4:$J$303,"&lt;&gt;Cancelado",$J$4:$J$303,"&lt;&gt;Faltou")&gt;1,"Horário ocupado",""))</f>
        <v/>
      </c>
      <c r="L268" s="13"/>
    </row>
    <row r="269" spans="1:12" x14ac:dyDescent="0.25">
      <c r="A269" s="25"/>
      <c r="B269" s="23"/>
      <c r="C269" s="14"/>
      <c r="D269" s="14"/>
      <c r="E269" s="14"/>
      <c r="F269" s="14"/>
      <c r="G269" s="14" t="str">
        <f>IF(E269="","",IFERROR(VLOOKUP(E269,Cadastros!$A$4:$C$103,2,FALSE),""))</f>
        <v/>
      </c>
      <c r="H269" s="23" t="str">
        <f>IF(OR(B269="",G269=""),"",B269+G269/1440)</f>
        <v/>
      </c>
      <c r="I269" s="15" t="str">
        <f>IF(E269="","",IFERROR(VLOOKUP(E269,Cadastros!$A$4:$C$103,3,FALSE),""))</f>
        <v/>
      </c>
      <c r="J269" s="14"/>
      <c r="K269" s="24" t="str">
        <f>IF(OR(A269="",B269="",F269="",H269="",J269="Cancelado",J269="Faltou"),"",IF(COUNTIFS($A$4:$A$303,A269,$F$4:$F$303,F269,$B$4:$B$303,"&lt;"&amp;H269,$H$4:$H$303,"&gt;"&amp;B269,$J$4:$J$303,"&lt;&gt;Cancelado",$J$4:$J$303,"&lt;&gt;Faltou")&gt;1,"Horário ocupado",""))</f>
        <v/>
      </c>
      <c r="L269" s="14"/>
    </row>
    <row r="270" spans="1:12" x14ac:dyDescent="0.25">
      <c r="A270" s="26"/>
      <c r="B270" s="19"/>
      <c r="C270" s="13"/>
      <c r="D270" s="13"/>
      <c r="E270" s="13"/>
      <c r="F270" s="13"/>
      <c r="G270" s="13" t="str">
        <f>IF(E270="","",IFERROR(VLOOKUP(E270,Cadastros!$A$4:$C$103,2,FALSE),""))</f>
        <v/>
      </c>
      <c r="H270" s="19" t="str">
        <f>IF(OR(B270="",G270=""),"",B270+G270/1440)</f>
        <v/>
      </c>
      <c r="I270" s="16" t="str">
        <f>IF(E270="","",IFERROR(VLOOKUP(E270,Cadastros!$A$4:$C$103,3,FALSE),""))</f>
        <v/>
      </c>
      <c r="J270" s="13"/>
      <c r="K270" s="20" t="str">
        <f>IF(OR(A270="",B270="",F270="",H270="",J270="Cancelado",J270="Faltou"),"",IF(COUNTIFS($A$4:$A$303,A270,$F$4:$F$303,F270,$B$4:$B$303,"&lt;"&amp;H270,$H$4:$H$303,"&gt;"&amp;B270,$J$4:$J$303,"&lt;&gt;Cancelado",$J$4:$J$303,"&lt;&gt;Faltou")&gt;1,"Horário ocupado",""))</f>
        <v/>
      </c>
      <c r="L270" s="13"/>
    </row>
    <row r="271" spans="1:12" x14ac:dyDescent="0.25">
      <c r="A271" s="25"/>
      <c r="B271" s="23"/>
      <c r="C271" s="14"/>
      <c r="D271" s="14"/>
      <c r="E271" s="14"/>
      <c r="F271" s="14"/>
      <c r="G271" s="14" t="str">
        <f>IF(E271="","",IFERROR(VLOOKUP(E271,Cadastros!$A$4:$C$103,2,FALSE),""))</f>
        <v/>
      </c>
      <c r="H271" s="23" t="str">
        <f>IF(OR(B271="",G271=""),"",B271+G271/1440)</f>
        <v/>
      </c>
      <c r="I271" s="15" t="str">
        <f>IF(E271="","",IFERROR(VLOOKUP(E271,Cadastros!$A$4:$C$103,3,FALSE),""))</f>
        <v/>
      </c>
      <c r="J271" s="14"/>
      <c r="K271" s="24" t="str">
        <f>IF(OR(A271="",B271="",F271="",H271="",J271="Cancelado",J271="Faltou"),"",IF(COUNTIFS($A$4:$A$303,A271,$F$4:$F$303,F271,$B$4:$B$303,"&lt;"&amp;H271,$H$4:$H$303,"&gt;"&amp;B271,$J$4:$J$303,"&lt;&gt;Cancelado",$J$4:$J$303,"&lt;&gt;Faltou")&gt;1,"Horário ocupado",""))</f>
        <v/>
      </c>
      <c r="L271" s="14"/>
    </row>
    <row r="272" spans="1:12" x14ac:dyDescent="0.25">
      <c r="A272" s="26"/>
      <c r="B272" s="19"/>
      <c r="C272" s="13"/>
      <c r="D272" s="13"/>
      <c r="E272" s="13"/>
      <c r="F272" s="13"/>
      <c r="G272" s="13" t="str">
        <f>IF(E272="","",IFERROR(VLOOKUP(E272,Cadastros!$A$4:$C$103,2,FALSE),""))</f>
        <v/>
      </c>
      <c r="H272" s="19" t="str">
        <f>IF(OR(B272="",G272=""),"",B272+G272/1440)</f>
        <v/>
      </c>
      <c r="I272" s="16" t="str">
        <f>IF(E272="","",IFERROR(VLOOKUP(E272,Cadastros!$A$4:$C$103,3,FALSE),""))</f>
        <v/>
      </c>
      <c r="J272" s="13"/>
      <c r="K272" s="20" t="str">
        <f>IF(OR(A272="",B272="",F272="",H272="",J272="Cancelado",J272="Faltou"),"",IF(COUNTIFS($A$4:$A$303,A272,$F$4:$F$303,F272,$B$4:$B$303,"&lt;"&amp;H272,$H$4:$H$303,"&gt;"&amp;B272,$J$4:$J$303,"&lt;&gt;Cancelado",$J$4:$J$303,"&lt;&gt;Faltou")&gt;1,"Horário ocupado",""))</f>
        <v/>
      </c>
      <c r="L272" s="13"/>
    </row>
    <row r="273" spans="1:12" x14ac:dyDescent="0.25">
      <c r="A273" s="25"/>
      <c r="B273" s="23"/>
      <c r="C273" s="14"/>
      <c r="D273" s="14"/>
      <c r="E273" s="14"/>
      <c r="F273" s="14"/>
      <c r="G273" s="14" t="str">
        <f>IF(E273="","",IFERROR(VLOOKUP(E273,Cadastros!$A$4:$C$103,2,FALSE),""))</f>
        <v/>
      </c>
      <c r="H273" s="23" t="str">
        <f>IF(OR(B273="",G273=""),"",B273+G273/1440)</f>
        <v/>
      </c>
      <c r="I273" s="15" t="str">
        <f>IF(E273="","",IFERROR(VLOOKUP(E273,Cadastros!$A$4:$C$103,3,FALSE),""))</f>
        <v/>
      </c>
      <c r="J273" s="14"/>
      <c r="K273" s="24" t="str">
        <f>IF(OR(A273="",B273="",F273="",H273="",J273="Cancelado",J273="Faltou"),"",IF(COUNTIFS($A$4:$A$303,A273,$F$4:$F$303,F273,$B$4:$B$303,"&lt;"&amp;H273,$H$4:$H$303,"&gt;"&amp;B273,$J$4:$J$303,"&lt;&gt;Cancelado",$J$4:$J$303,"&lt;&gt;Faltou")&gt;1,"Horário ocupado",""))</f>
        <v/>
      </c>
      <c r="L273" s="14"/>
    </row>
    <row r="274" spans="1:12" x14ac:dyDescent="0.25">
      <c r="A274" s="26"/>
      <c r="B274" s="19"/>
      <c r="C274" s="13"/>
      <c r="D274" s="13"/>
      <c r="E274" s="13"/>
      <c r="F274" s="13"/>
      <c r="G274" s="13" t="str">
        <f>IF(E274="","",IFERROR(VLOOKUP(E274,Cadastros!$A$4:$C$103,2,FALSE),""))</f>
        <v/>
      </c>
      <c r="H274" s="19" t="str">
        <f>IF(OR(B274="",G274=""),"",B274+G274/1440)</f>
        <v/>
      </c>
      <c r="I274" s="16" t="str">
        <f>IF(E274="","",IFERROR(VLOOKUP(E274,Cadastros!$A$4:$C$103,3,FALSE),""))</f>
        <v/>
      </c>
      <c r="J274" s="13"/>
      <c r="K274" s="20" t="str">
        <f>IF(OR(A274="",B274="",F274="",H274="",J274="Cancelado",J274="Faltou"),"",IF(COUNTIFS($A$4:$A$303,A274,$F$4:$F$303,F274,$B$4:$B$303,"&lt;"&amp;H274,$H$4:$H$303,"&gt;"&amp;B274,$J$4:$J$303,"&lt;&gt;Cancelado",$J$4:$J$303,"&lt;&gt;Faltou")&gt;1,"Horário ocupado",""))</f>
        <v/>
      </c>
      <c r="L274" s="13"/>
    </row>
    <row r="275" spans="1:12" x14ac:dyDescent="0.25">
      <c r="A275" s="25"/>
      <c r="B275" s="23"/>
      <c r="C275" s="14"/>
      <c r="D275" s="14"/>
      <c r="E275" s="14"/>
      <c r="F275" s="14"/>
      <c r="G275" s="14" t="str">
        <f>IF(E275="","",IFERROR(VLOOKUP(E275,Cadastros!$A$4:$C$103,2,FALSE),""))</f>
        <v/>
      </c>
      <c r="H275" s="23" t="str">
        <f>IF(OR(B275="",G275=""),"",B275+G275/1440)</f>
        <v/>
      </c>
      <c r="I275" s="15" t="str">
        <f>IF(E275="","",IFERROR(VLOOKUP(E275,Cadastros!$A$4:$C$103,3,FALSE),""))</f>
        <v/>
      </c>
      <c r="J275" s="14"/>
      <c r="K275" s="24" t="str">
        <f>IF(OR(A275="",B275="",F275="",H275="",J275="Cancelado",J275="Faltou"),"",IF(COUNTIFS($A$4:$A$303,A275,$F$4:$F$303,F275,$B$4:$B$303,"&lt;"&amp;H275,$H$4:$H$303,"&gt;"&amp;B275,$J$4:$J$303,"&lt;&gt;Cancelado",$J$4:$J$303,"&lt;&gt;Faltou")&gt;1,"Horário ocupado",""))</f>
        <v/>
      </c>
      <c r="L275" s="14"/>
    </row>
    <row r="276" spans="1:12" x14ac:dyDescent="0.25">
      <c r="A276" s="26"/>
      <c r="B276" s="19"/>
      <c r="C276" s="13"/>
      <c r="D276" s="13"/>
      <c r="E276" s="13"/>
      <c r="F276" s="13"/>
      <c r="G276" s="13" t="str">
        <f>IF(E276="","",IFERROR(VLOOKUP(E276,Cadastros!$A$4:$C$103,2,FALSE),""))</f>
        <v/>
      </c>
      <c r="H276" s="19" t="str">
        <f>IF(OR(B276="",G276=""),"",B276+G276/1440)</f>
        <v/>
      </c>
      <c r="I276" s="16" t="str">
        <f>IF(E276="","",IFERROR(VLOOKUP(E276,Cadastros!$A$4:$C$103,3,FALSE),""))</f>
        <v/>
      </c>
      <c r="J276" s="13"/>
      <c r="K276" s="20" t="str">
        <f>IF(OR(A276="",B276="",F276="",H276="",J276="Cancelado",J276="Faltou"),"",IF(COUNTIFS($A$4:$A$303,A276,$F$4:$F$303,F276,$B$4:$B$303,"&lt;"&amp;H276,$H$4:$H$303,"&gt;"&amp;B276,$J$4:$J$303,"&lt;&gt;Cancelado",$J$4:$J$303,"&lt;&gt;Faltou")&gt;1,"Horário ocupado",""))</f>
        <v/>
      </c>
      <c r="L276" s="13"/>
    </row>
    <row r="277" spans="1:12" x14ac:dyDescent="0.25">
      <c r="A277" s="25"/>
      <c r="B277" s="23"/>
      <c r="C277" s="14"/>
      <c r="D277" s="14"/>
      <c r="E277" s="14"/>
      <c r="F277" s="14"/>
      <c r="G277" s="14" t="str">
        <f>IF(E277="","",IFERROR(VLOOKUP(E277,Cadastros!$A$4:$C$103,2,FALSE),""))</f>
        <v/>
      </c>
      <c r="H277" s="23" t="str">
        <f>IF(OR(B277="",G277=""),"",B277+G277/1440)</f>
        <v/>
      </c>
      <c r="I277" s="15" t="str">
        <f>IF(E277="","",IFERROR(VLOOKUP(E277,Cadastros!$A$4:$C$103,3,FALSE),""))</f>
        <v/>
      </c>
      <c r="J277" s="14"/>
      <c r="K277" s="24" t="str">
        <f>IF(OR(A277="",B277="",F277="",H277="",J277="Cancelado",J277="Faltou"),"",IF(COUNTIFS($A$4:$A$303,A277,$F$4:$F$303,F277,$B$4:$B$303,"&lt;"&amp;H277,$H$4:$H$303,"&gt;"&amp;B277,$J$4:$J$303,"&lt;&gt;Cancelado",$J$4:$J$303,"&lt;&gt;Faltou")&gt;1,"Horário ocupado",""))</f>
        <v/>
      </c>
      <c r="L277" s="14"/>
    </row>
    <row r="278" spans="1:12" x14ac:dyDescent="0.25">
      <c r="A278" s="26"/>
      <c r="B278" s="19"/>
      <c r="C278" s="13"/>
      <c r="D278" s="13"/>
      <c r="E278" s="13"/>
      <c r="F278" s="13"/>
      <c r="G278" s="13" t="str">
        <f>IF(E278="","",IFERROR(VLOOKUP(E278,Cadastros!$A$4:$C$103,2,FALSE),""))</f>
        <v/>
      </c>
      <c r="H278" s="19" t="str">
        <f>IF(OR(B278="",G278=""),"",B278+G278/1440)</f>
        <v/>
      </c>
      <c r="I278" s="16" t="str">
        <f>IF(E278="","",IFERROR(VLOOKUP(E278,Cadastros!$A$4:$C$103,3,FALSE),""))</f>
        <v/>
      </c>
      <c r="J278" s="13"/>
      <c r="K278" s="20" t="str">
        <f>IF(OR(A278="",B278="",F278="",H278="",J278="Cancelado",J278="Faltou"),"",IF(COUNTIFS($A$4:$A$303,A278,$F$4:$F$303,F278,$B$4:$B$303,"&lt;"&amp;H278,$H$4:$H$303,"&gt;"&amp;B278,$J$4:$J$303,"&lt;&gt;Cancelado",$J$4:$J$303,"&lt;&gt;Faltou")&gt;1,"Horário ocupado",""))</f>
        <v/>
      </c>
      <c r="L278" s="13"/>
    </row>
    <row r="279" spans="1:12" x14ac:dyDescent="0.25">
      <c r="A279" s="25"/>
      <c r="B279" s="23"/>
      <c r="C279" s="14"/>
      <c r="D279" s="14"/>
      <c r="E279" s="14"/>
      <c r="F279" s="14"/>
      <c r="G279" s="14" t="str">
        <f>IF(E279="","",IFERROR(VLOOKUP(E279,Cadastros!$A$4:$C$103,2,FALSE),""))</f>
        <v/>
      </c>
      <c r="H279" s="23" t="str">
        <f>IF(OR(B279="",G279=""),"",B279+G279/1440)</f>
        <v/>
      </c>
      <c r="I279" s="15" t="str">
        <f>IF(E279="","",IFERROR(VLOOKUP(E279,Cadastros!$A$4:$C$103,3,FALSE),""))</f>
        <v/>
      </c>
      <c r="J279" s="14"/>
      <c r="K279" s="24" t="str">
        <f>IF(OR(A279="",B279="",F279="",H279="",J279="Cancelado",J279="Faltou"),"",IF(COUNTIFS($A$4:$A$303,A279,$F$4:$F$303,F279,$B$4:$B$303,"&lt;"&amp;H279,$H$4:$H$303,"&gt;"&amp;B279,$J$4:$J$303,"&lt;&gt;Cancelado",$J$4:$J$303,"&lt;&gt;Faltou")&gt;1,"Horário ocupado",""))</f>
        <v/>
      </c>
      <c r="L279" s="14"/>
    </row>
    <row r="280" spans="1:12" x14ac:dyDescent="0.25">
      <c r="A280" s="26"/>
      <c r="B280" s="19"/>
      <c r="C280" s="13"/>
      <c r="D280" s="13"/>
      <c r="E280" s="13"/>
      <c r="F280" s="13"/>
      <c r="G280" s="13" t="str">
        <f>IF(E280="","",IFERROR(VLOOKUP(E280,Cadastros!$A$4:$C$103,2,FALSE),""))</f>
        <v/>
      </c>
      <c r="H280" s="19" t="str">
        <f>IF(OR(B280="",G280=""),"",B280+G280/1440)</f>
        <v/>
      </c>
      <c r="I280" s="16" t="str">
        <f>IF(E280="","",IFERROR(VLOOKUP(E280,Cadastros!$A$4:$C$103,3,FALSE),""))</f>
        <v/>
      </c>
      <c r="J280" s="13"/>
      <c r="K280" s="20" t="str">
        <f>IF(OR(A280="",B280="",F280="",H280="",J280="Cancelado",J280="Faltou"),"",IF(COUNTIFS($A$4:$A$303,A280,$F$4:$F$303,F280,$B$4:$B$303,"&lt;"&amp;H280,$H$4:$H$303,"&gt;"&amp;B280,$J$4:$J$303,"&lt;&gt;Cancelado",$J$4:$J$303,"&lt;&gt;Faltou")&gt;1,"Horário ocupado",""))</f>
        <v/>
      </c>
      <c r="L280" s="13"/>
    </row>
    <row r="281" spans="1:12" x14ac:dyDescent="0.25">
      <c r="A281" s="25"/>
      <c r="B281" s="23"/>
      <c r="C281" s="14"/>
      <c r="D281" s="14"/>
      <c r="E281" s="14"/>
      <c r="F281" s="14"/>
      <c r="G281" s="14" t="str">
        <f>IF(E281="","",IFERROR(VLOOKUP(E281,Cadastros!$A$4:$C$103,2,FALSE),""))</f>
        <v/>
      </c>
      <c r="H281" s="23" t="str">
        <f>IF(OR(B281="",G281=""),"",B281+G281/1440)</f>
        <v/>
      </c>
      <c r="I281" s="15" t="str">
        <f>IF(E281="","",IFERROR(VLOOKUP(E281,Cadastros!$A$4:$C$103,3,FALSE),""))</f>
        <v/>
      </c>
      <c r="J281" s="14"/>
      <c r="K281" s="24" t="str">
        <f>IF(OR(A281="",B281="",F281="",H281="",J281="Cancelado",J281="Faltou"),"",IF(COUNTIFS($A$4:$A$303,A281,$F$4:$F$303,F281,$B$4:$B$303,"&lt;"&amp;H281,$H$4:$H$303,"&gt;"&amp;B281,$J$4:$J$303,"&lt;&gt;Cancelado",$J$4:$J$303,"&lt;&gt;Faltou")&gt;1,"Horário ocupado",""))</f>
        <v/>
      </c>
      <c r="L281" s="14"/>
    </row>
    <row r="282" spans="1:12" x14ac:dyDescent="0.25">
      <c r="A282" s="26"/>
      <c r="B282" s="19"/>
      <c r="C282" s="13"/>
      <c r="D282" s="13"/>
      <c r="E282" s="13"/>
      <c r="F282" s="13"/>
      <c r="G282" s="13" t="str">
        <f>IF(E282="","",IFERROR(VLOOKUP(E282,Cadastros!$A$4:$C$103,2,FALSE),""))</f>
        <v/>
      </c>
      <c r="H282" s="19" t="str">
        <f>IF(OR(B282="",G282=""),"",B282+G282/1440)</f>
        <v/>
      </c>
      <c r="I282" s="16" t="str">
        <f>IF(E282="","",IFERROR(VLOOKUP(E282,Cadastros!$A$4:$C$103,3,FALSE),""))</f>
        <v/>
      </c>
      <c r="J282" s="13"/>
      <c r="K282" s="20" t="str">
        <f>IF(OR(A282="",B282="",F282="",H282="",J282="Cancelado",J282="Faltou"),"",IF(COUNTIFS($A$4:$A$303,A282,$F$4:$F$303,F282,$B$4:$B$303,"&lt;"&amp;H282,$H$4:$H$303,"&gt;"&amp;B282,$J$4:$J$303,"&lt;&gt;Cancelado",$J$4:$J$303,"&lt;&gt;Faltou")&gt;1,"Horário ocupado",""))</f>
        <v/>
      </c>
      <c r="L282" s="13"/>
    </row>
    <row r="283" spans="1:12" x14ac:dyDescent="0.25">
      <c r="A283" s="25"/>
      <c r="B283" s="23"/>
      <c r="C283" s="14"/>
      <c r="D283" s="14"/>
      <c r="E283" s="14"/>
      <c r="F283" s="14"/>
      <c r="G283" s="14" t="str">
        <f>IF(E283="","",IFERROR(VLOOKUP(E283,Cadastros!$A$4:$C$103,2,FALSE),""))</f>
        <v/>
      </c>
      <c r="H283" s="23" t="str">
        <f>IF(OR(B283="",G283=""),"",B283+G283/1440)</f>
        <v/>
      </c>
      <c r="I283" s="15" t="str">
        <f>IF(E283="","",IFERROR(VLOOKUP(E283,Cadastros!$A$4:$C$103,3,FALSE),""))</f>
        <v/>
      </c>
      <c r="J283" s="14"/>
      <c r="K283" s="24" t="str">
        <f>IF(OR(A283="",B283="",F283="",H283="",J283="Cancelado",J283="Faltou"),"",IF(COUNTIFS($A$4:$A$303,A283,$F$4:$F$303,F283,$B$4:$B$303,"&lt;"&amp;H283,$H$4:$H$303,"&gt;"&amp;B283,$J$4:$J$303,"&lt;&gt;Cancelado",$J$4:$J$303,"&lt;&gt;Faltou")&gt;1,"Horário ocupado",""))</f>
        <v/>
      </c>
      <c r="L283" s="14"/>
    </row>
    <row r="284" spans="1:12" x14ac:dyDescent="0.25">
      <c r="A284" s="26"/>
      <c r="B284" s="19"/>
      <c r="C284" s="13"/>
      <c r="D284" s="13"/>
      <c r="E284" s="13"/>
      <c r="F284" s="13"/>
      <c r="G284" s="13" t="str">
        <f>IF(E284="","",IFERROR(VLOOKUP(E284,Cadastros!$A$4:$C$103,2,FALSE),""))</f>
        <v/>
      </c>
      <c r="H284" s="19" t="str">
        <f>IF(OR(B284="",G284=""),"",B284+G284/1440)</f>
        <v/>
      </c>
      <c r="I284" s="16" t="str">
        <f>IF(E284="","",IFERROR(VLOOKUP(E284,Cadastros!$A$4:$C$103,3,FALSE),""))</f>
        <v/>
      </c>
      <c r="J284" s="13"/>
      <c r="K284" s="20" t="str">
        <f>IF(OR(A284="",B284="",F284="",H284="",J284="Cancelado",J284="Faltou"),"",IF(COUNTIFS($A$4:$A$303,A284,$F$4:$F$303,F284,$B$4:$B$303,"&lt;"&amp;H284,$H$4:$H$303,"&gt;"&amp;B284,$J$4:$J$303,"&lt;&gt;Cancelado",$J$4:$J$303,"&lt;&gt;Faltou")&gt;1,"Horário ocupado",""))</f>
        <v/>
      </c>
      <c r="L284" s="13"/>
    </row>
    <row r="285" spans="1:12" x14ac:dyDescent="0.25">
      <c r="A285" s="25"/>
      <c r="B285" s="23"/>
      <c r="C285" s="14"/>
      <c r="D285" s="14"/>
      <c r="E285" s="14"/>
      <c r="F285" s="14"/>
      <c r="G285" s="14" t="str">
        <f>IF(E285="","",IFERROR(VLOOKUP(E285,Cadastros!$A$4:$C$103,2,FALSE),""))</f>
        <v/>
      </c>
      <c r="H285" s="23" t="str">
        <f>IF(OR(B285="",G285=""),"",B285+G285/1440)</f>
        <v/>
      </c>
      <c r="I285" s="15" t="str">
        <f>IF(E285="","",IFERROR(VLOOKUP(E285,Cadastros!$A$4:$C$103,3,FALSE),""))</f>
        <v/>
      </c>
      <c r="J285" s="14"/>
      <c r="K285" s="24" t="str">
        <f>IF(OR(A285="",B285="",F285="",H285="",J285="Cancelado",J285="Faltou"),"",IF(COUNTIFS($A$4:$A$303,A285,$F$4:$F$303,F285,$B$4:$B$303,"&lt;"&amp;H285,$H$4:$H$303,"&gt;"&amp;B285,$J$4:$J$303,"&lt;&gt;Cancelado",$J$4:$J$303,"&lt;&gt;Faltou")&gt;1,"Horário ocupado",""))</f>
        <v/>
      </c>
      <c r="L285" s="14"/>
    </row>
    <row r="286" spans="1:12" x14ac:dyDescent="0.25">
      <c r="A286" s="26"/>
      <c r="B286" s="19"/>
      <c r="C286" s="13"/>
      <c r="D286" s="13"/>
      <c r="E286" s="13"/>
      <c r="F286" s="13"/>
      <c r="G286" s="13" t="str">
        <f>IF(E286="","",IFERROR(VLOOKUP(E286,Cadastros!$A$4:$C$103,2,FALSE),""))</f>
        <v/>
      </c>
      <c r="H286" s="19" t="str">
        <f>IF(OR(B286="",G286=""),"",B286+G286/1440)</f>
        <v/>
      </c>
      <c r="I286" s="16" t="str">
        <f>IF(E286="","",IFERROR(VLOOKUP(E286,Cadastros!$A$4:$C$103,3,FALSE),""))</f>
        <v/>
      </c>
      <c r="J286" s="13"/>
      <c r="K286" s="20" t="str">
        <f>IF(OR(A286="",B286="",F286="",H286="",J286="Cancelado",J286="Faltou"),"",IF(COUNTIFS($A$4:$A$303,A286,$F$4:$F$303,F286,$B$4:$B$303,"&lt;"&amp;H286,$H$4:$H$303,"&gt;"&amp;B286,$J$4:$J$303,"&lt;&gt;Cancelado",$J$4:$J$303,"&lt;&gt;Faltou")&gt;1,"Horário ocupado",""))</f>
        <v/>
      </c>
      <c r="L286" s="13"/>
    </row>
    <row r="287" spans="1:12" x14ac:dyDescent="0.25">
      <c r="A287" s="25"/>
      <c r="B287" s="23"/>
      <c r="C287" s="14"/>
      <c r="D287" s="14"/>
      <c r="E287" s="14"/>
      <c r="F287" s="14"/>
      <c r="G287" s="14" t="str">
        <f>IF(E287="","",IFERROR(VLOOKUP(E287,Cadastros!$A$4:$C$103,2,FALSE),""))</f>
        <v/>
      </c>
      <c r="H287" s="23" t="str">
        <f>IF(OR(B287="",G287=""),"",B287+G287/1440)</f>
        <v/>
      </c>
      <c r="I287" s="15" t="str">
        <f>IF(E287="","",IFERROR(VLOOKUP(E287,Cadastros!$A$4:$C$103,3,FALSE),""))</f>
        <v/>
      </c>
      <c r="J287" s="14"/>
      <c r="K287" s="24" t="str">
        <f>IF(OR(A287="",B287="",F287="",H287="",J287="Cancelado",J287="Faltou"),"",IF(COUNTIFS($A$4:$A$303,A287,$F$4:$F$303,F287,$B$4:$B$303,"&lt;"&amp;H287,$H$4:$H$303,"&gt;"&amp;B287,$J$4:$J$303,"&lt;&gt;Cancelado",$J$4:$J$303,"&lt;&gt;Faltou")&gt;1,"Horário ocupado",""))</f>
        <v/>
      </c>
      <c r="L287" s="14"/>
    </row>
    <row r="288" spans="1:12" x14ac:dyDescent="0.25">
      <c r="A288" s="26"/>
      <c r="B288" s="19"/>
      <c r="C288" s="13"/>
      <c r="D288" s="13"/>
      <c r="E288" s="13"/>
      <c r="F288" s="13"/>
      <c r="G288" s="13" t="str">
        <f>IF(E288="","",IFERROR(VLOOKUP(E288,Cadastros!$A$4:$C$103,2,FALSE),""))</f>
        <v/>
      </c>
      <c r="H288" s="19" t="str">
        <f>IF(OR(B288="",G288=""),"",B288+G288/1440)</f>
        <v/>
      </c>
      <c r="I288" s="16" t="str">
        <f>IF(E288="","",IFERROR(VLOOKUP(E288,Cadastros!$A$4:$C$103,3,FALSE),""))</f>
        <v/>
      </c>
      <c r="J288" s="13"/>
      <c r="K288" s="20" t="str">
        <f>IF(OR(A288="",B288="",F288="",H288="",J288="Cancelado",J288="Faltou"),"",IF(COUNTIFS($A$4:$A$303,A288,$F$4:$F$303,F288,$B$4:$B$303,"&lt;"&amp;H288,$H$4:$H$303,"&gt;"&amp;B288,$J$4:$J$303,"&lt;&gt;Cancelado",$J$4:$J$303,"&lt;&gt;Faltou")&gt;1,"Horário ocupado",""))</f>
        <v/>
      </c>
      <c r="L288" s="13"/>
    </row>
    <row r="289" spans="1:12" x14ac:dyDescent="0.25">
      <c r="A289" s="25"/>
      <c r="B289" s="23"/>
      <c r="C289" s="14"/>
      <c r="D289" s="14"/>
      <c r="E289" s="14"/>
      <c r="F289" s="14"/>
      <c r="G289" s="14" t="str">
        <f>IF(E289="","",IFERROR(VLOOKUP(E289,Cadastros!$A$4:$C$103,2,FALSE),""))</f>
        <v/>
      </c>
      <c r="H289" s="23" t="str">
        <f>IF(OR(B289="",G289=""),"",B289+G289/1440)</f>
        <v/>
      </c>
      <c r="I289" s="15" t="str">
        <f>IF(E289="","",IFERROR(VLOOKUP(E289,Cadastros!$A$4:$C$103,3,FALSE),""))</f>
        <v/>
      </c>
      <c r="J289" s="14"/>
      <c r="K289" s="24" t="str">
        <f>IF(OR(A289="",B289="",F289="",H289="",J289="Cancelado",J289="Faltou"),"",IF(COUNTIFS($A$4:$A$303,A289,$F$4:$F$303,F289,$B$4:$B$303,"&lt;"&amp;H289,$H$4:$H$303,"&gt;"&amp;B289,$J$4:$J$303,"&lt;&gt;Cancelado",$J$4:$J$303,"&lt;&gt;Faltou")&gt;1,"Horário ocupado",""))</f>
        <v/>
      </c>
      <c r="L289" s="14"/>
    </row>
    <row r="290" spans="1:12" x14ac:dyDescent="0.25">
      <c r="A290" s="26"/>
      <c r="B290" s="19"/>
      <c r="C290" s="13"/>
      <c r="D290" s="13"/>
      <c r="E290" s="13"/>
      <c r="F290" s="13"/>
      <c r="G290" s="13" t="str">
        <f>IF(E290="","",IFERROR(VLOOKUP(E290,Cadastros!$A$4:$C$103,2,FALSE),""))</f>
        <v/>
      </c>
      <c r="H290" s="19" t="str">
        <f>IF(OR(B290="",G290=""),"",B290+G290/1440)</f>
        <v/>
      </c>
      <c r="I290" s="16" t="str">
        <f>IF(E290="","",IFERROR(VLOOKUP(E290,Cadastros!$A$4:$C$103,3,FALSE),""))</f>
        <v/>
      </c>
      <c r="J290" s="13"/>
      <c r="K290" s="20" t="str">
        <f>IF(OR(A290="",B290="",F290="",H290="",J290="Cancelado",J290="Faltou"),"",IF(COUNTIFS($A$4:$A$303,A290,$F$4:$F$303,F290,$B$4:$B$303,"&lt;"&amp;H290,$H$4:$H$303,"&gt;"&amp;B290,$J$4:$J$303,"&lt;&gt;Cancelado",$J$4:$J$303,"&lt;&gt;Faltou")&gt;1,"Horário ocupado",""))</f>
        <v/>
      </c>
      <c r="L290" s="13"/>
    </row>
    <row r="291" spans="1:12" x14ac:dyDescent="0.25">
      <c r="A291" s="25"/>
      <c r="B291" s="23"/>
      <c r="C291" s="14"/>
      <c r="D291" s="14"/>
      <c r="E291" s="14"/>
      <c r="F291" s="14"/>
      <c r="G291" s="14" t="str">
        <f>IF(E291="","",IFERROR(VLOOKUP(E291,Cadastros!$A$4:$C$103,2,FALSE),""))</f>
        <v/>
      </c>
      <c r="H291" s="23" t="str">
        <f>IF(OR(B291="",G291=""),"",B291+G291/1440)</f>
        <v/>
      </c>
      <c r="I291" s="15" t="str">
        <f>IF(E291="","",IFERROR(VLOOKUP(E291,Cadastros!$A$4:$C$103,3,FALSE),""))</f>
        <v/>
      </c>
      <c r="J291" s="14"/>
      <c r="K291" s="24" t="str">
        <f>IF(OR(A291="",B291="",F291="",H291="",J291="Cancelado",J291="Faltou"),"",IF(COUNTIFS($A$4:$A$303,A291,$F$4:$F$303,F291,$B$4:$B$303,"&lt;"&amp;H291,$H$4:$H$303,"&gt;"&amp;B291,$J$4:$J$303,"&lt;&gt;Cancelado",$J$4:$J$303,"&lt;&gt;Faltou")&gt;1,"Horário ocupado",""))</f>
        <v/>
      </c>
      <c r="L291" s="14"/>
    </row>
    <row r="292" spans="1:12" x14ac:dyDescent="0.25">
      <c r="A292" s="26"/>
      <c r="B292" s="19"/>
      <c r="C292" s="13"/>
      <c r="D292" s="13"/>
      <c r="E292" s="13"/>
      <c r="F292" s="13"/>
      <c r="G292" s="13" t="str">
        <f>IF(E292="","",IFERROR(VLOOKUP(E292,Cadastros!$A$4:$C$103,2,FALSE),""))</f>
        <v/>
      </c>
      <c r="H292" s="19" t="str">
        <f>IF(OR(B292="",G292=""),"",B292+G292/1440)</f>
        <v/>
      </c>
      <c r="I292" s="16" t="str">
        <f>IF(E292="","",IFERROR(VLOOKUP(E292,Cadastros!$A$4:$C$103,3,FALSE),""))</f>
        <v/>
      </c>
      <c r="J292" s="13"/>
      <c r="K292" s="20" t="str">
        <f>IF(OR(A292="",B292="",F292="",H292="",J292="Cancelado",J292="Faltou"),"",IF(COUNTIFS($A$4:$A$303,A292,$F$4:$F$303,F292,$B$4:$B$303,"&lt;"&amp;H292,$H$4:$H$303,"&gt;"&amp;B292,$J$4:$J$303,"&lt;&gt;Cancelado",$J$4:$J$303,"&lt;&gt;Faltou")&gt;1,"Horário ocupado",""))</f>
        <v/>
      </c>
      <c r="L292" s="13"/>
    </row>
    <row r="293" spans="1:12" x14ac:dyDescent="0.25">
      <c r="A293" s="25"/>
      <c r="B293" s="23"/>
      <c r="C293" s="14"/>
      <c r="D293" s="14"/>
      <c r="E293" s="14"/>
      <c r="F293" s="14"/>
      <c r="G293" s="14" t="str">
        <f>IF(E293="","",IFERROR(VLOOKUP(E293,Cadastros!$A$4:$C$103,2,FALSE),""))</f>
        <v/>
      </c>
      <c r="H293" s="23" t="str">
        <f>IF(OR(B293="",G293=""),"",B293+G293/1440)</f>
        <v/>
      </c>
      <c r="I293" s="15" t="str">
        <f>IF(E293="","",IFERROR(VLOOKUP(E293,Cadastros!$A$4:$C$103,3,FALSE),""))</f>
        <v/>
      </c>
      <c r="J293" s="14"/>
      <c r="K293" s="24" t="str">
        <f>IF(OR(A293="",B293="",F293="",H293="",J293="Cancelado",J293="Faltou"),"",IF(COUNTIFS($A$4:$A$303,A293,$F$4:$F$303,F293,$B$4:$B$303,"&lt;"&amp;H293,$H$4:$H$303,"&gt;"&amp;B293,$J$4:$J$303,"&lt;&gt;Cancelado",$J$4:$J$303,"&lt;&gt;Faltou")&gt;1,"Horário ocupado",""))</f>
        <v/>
      </c>
      <c r="L293" s="14"/>
    </row>
    <row r="294" spans="1:12" x14ac:dyDescent="0.25">
      <c r="A294" s="26"/>
      <c r="B294" s="19"/>
      <c r="C294" s="13"/>
      <c r="D294" s="13"/>
      <c r="E294" s="13"/>
      <c r="F294" s="13"/>
      <c r="G294" s="13" t="str">
        <f>IF(E294="","",IFERROR(VLOOKUP(E294,Cadastros!$A$4:$C$103,2,FALSE),""))</f>
        <v/>
      </c>
      <c r="H294" s="19" t="str">
        <f>IF(OR(B294="",G294=""),"",B294+G294/1440)</f>
        <v/>
      </c>
      <c r="I294" s="16" t="str">
        <f>IF(E294="","",IFERROR(VLOOKUP(E294,Cadastros!$A$4:$C$103,3,FALSE),""))</f>
        <v/>
      </c>
      <c r="J294" s="13"/>
      <c r="K294" s="20" t="str">
        <f>IF(OR(A294="",B294="",F294="",H294="",J294="Cancelado",J294="Faltou"),"",IF(COUNTIFS($A$4:$A$303,A294,$F$4:$F$303,F294,$B$4:$B$303,"&lt;"&amp;H294,$H$4:$H$303,"&gt;"&amp;B294,$J$4:$J$303,"&lt;&gt;Cancelado",$J$4:$J$303,"&lt;&gt;Faltou")&gt;1,"Horário ocupado",""))</f>
        <v/>
      </c>
      <c r="L294" s="13"/>
    </row>
    <row r="295" spans="1:12" x14ac:dyDescent="0.25">
      <c r="A295" s="25"/>
      <c r="B295" s="23"/>
      <c r="C295" s="14"/>
      <c r="D295" s="14"/>
      <c r="E295" s="14"/>
      <c r="F295" s="14"/>
      <c r="G295" s="14" t="str">
        <f>IF(E295="","",IFERROR(VLOOKUP(E295,Cadastros!$A$4:$C$103,2,FALSE),""))</f>
        <v/>
      </c>
      <c r="H295" s="23" t="str">
        <f>IF(OR(B295="",G295=""),"",B295+G295/1440)</f>
        <v/>
      </c>
      <c r="I295" s="15" t="str">
        <f>IF(E295="","",IFERROR(VLOOKUP(E295,Cadastros!$A$4:$C$103,3,FALSE),""))</f>
        <v/>
      </c>
      <c r="J295" s="14"/>
      <c r="K295" s="24" t="str">
        <f>IF(OR(A295="",B295="",F295="",H295="",J295="Cancelado",J295="Faltou"),"",IF(COUNTIFS($A$4:$A$303,A295,$F$4:$F$303,F295,$B$4:$B$303,"&lt;"&amp;H295,$H$4:$H$303,"&gt;"&amp;B295,$J$4:$J$303,"&lt;&gt;Cancelado",$J$4:$J$303,"&lt;&gt;Faltou")&gt;1,"Horário ocupado",""))</f>
        <v/>
      </c>
      <c r="L295" s="14"/>
    </row>
    <row r="296" spans="1:12" x14ac:dyDescent="0.25">
      <c r="A296" s="26"/>
      <c r="B296" s="19"/>
      <c r="C296" s="13"/>
      <c r="D296" s="13"/>
      <c r="E296" s="13"/>
      <c r="F296" s="13"/>
      <c r="G296" s="13" t="str">
        <f>IF(E296="","",IFERROR(VLOOKUP(E296,Cadastros!$A$4:$C$103,2,FALSE),""))</f>
        <v/>
      </c>
      <c r="H296" s="19" t="str">
        <f>IF(OR(B296="",G296=""),"",B296+G296/1440)</f>
        <v/>
      </c>
      <c r="I296" s="16" t="str">
        <f>IF(E296="","",IFERROR(VLOOKUP(E296,Cadastros!$A$4:$C$103,3,FALSE),""))</f>
        <v/>
      </c>
      <c r="J296" s="13"/>
      <c r="K296" s="20" t="str">
        <f>IF(OR(A296="",B296="",F296="",H296="",J296="Cancelado",J296="Faltou"),"",IF(COUNTIFS($A$4:$A$303,A296,$F$4:$F$303,F296,$B$4:$B$303,"&lt;"&amp;H296,$H$4:$H$303,"&gt;"&amp;B296,$J$4:$J$303,"&lt;&gt;Cancelado",$J$4:$J$303,"&lt;&gt;Faltou")&gt;1,"Horário ocupado",""))</f>
        <v/>
      </c>
      <c r="L296" s="13"/>
    </row>
    <row r="297" spans="1:12" x14ac:dyDescent="0.25">
      <c r="A297" s="25"/>
      <c r="B297" s="23"/>
      <c r="C297" s="14"/>
      <c r="D297" s="14"/>
      <c r="E297" s="14"/>
      <c r="F297" s="14"/>
      <c r="G297" s="14" t="str">
        <f>IF(E297="","",IFERROR(VLOOKUP(E297,Cadastros!$A$4:$C$103,2,FALSE),""))</f>
        <v/>
      </c>
      <c r="H297" s="23" t="str">
        <f>IF(OR(B297="",G297=""),"",B297+G297/1440)</f>
        <v/>
      </c>
      <c r="I297" s="15" t="str">
        <f>IF(E297="","",IFERROR(VLOOKUP(E297,Cadastros!$A$4:$C$103,3,FALSE),""))</f>
        <v/>
      </c>
      <c r="J297" s="14"/>
      <c r="K297" s="24" t="str">
        <f>IF(OR(A297="",B297="",F297="",H297="",J297="Cancelado",J297="Faltou"),"",IF(COUNTIFS($A$4:$A$303,A297,$F$4:$F$303,F297,$B$4:$B$303,"&lt;"&amp;H297,$H$4:$H$303,"&gt;"&amp;B297,$J$4:$J$303,"&lt;&gt;Cancelado",$J$4:$J$303,"&lt;&gt;Faltou")&gt;1,"Horário ocupado",""))</f>
        <v/>
      </c>
      <c r="L297" s="14"/>
    </row>
    <row r="298" spans="1:12" x14ac:dyDescent="0.25">
      <c r="A298" s="26"/>
      <c r="B298" s="19"/>
      <c r="C298" s="13"/>
      <c r="D298" s="13"/>
      <c r="E298" s="13"/>
      <c r="F298" s="13"/>
      <c r="G298" s="13" t="str">
        <f>IF(E298="","",IFERROR(VLOOKUP(E298,Cadastros!$A$4:$C$103,2,FALSE),""))</f>
        <v/>
      </c>
      <c r="H298" s="19" t="str">
        <f>IF(OR(B298="",G298=""),"",B298+G298/1440)</f>
        <v/>
      </c>
      <c r="I298" s="16" t="str">
        <f>IF(E298="","",IFERROR(VLOOKUP(E298,Cadastros!$A$4:$C$103,3,FALSE),""))</f>
        <v/>
      </c>
      <c r="J298" s="13"/>
      <c r="K298" s="20" t="str">
        <f>IF(OR(A298="",B298="",F298="",H298="",J298="Cancelado",J298="Faltou"),"",IF(COUNTIFS($A$4:$A$303,A298,$F$4:$F$303,F298,$B$4:$B$303,"&lt;"&amp;H298,$H$4:$H$303,"&gt;"&amp;B298,$J$4:$J$303,"&lt;&gt;Cancelado",$J$4:$J$303,"&lt;&gt;Faltou")&gt;1,"Horário ocupado",""))</f>
        <v/>
      </c>
      <c r="L298" s="13"/>
    </row>
    <row r="299" spans="1:12" x14ac:dyDescent="0.25">
      <c r="A299" s="25"/>
      <c r="B299" s="23"/>
      <c r="C299" s="14"/>
      <c r="D299" s="14"/>
      <c r="E299" s="14"/>
      <c r="F299" s="14"/>
      <c r="G299" s="14" t="str">
        <f>IF(E299="","",IFERROR(VLOOKUP(E299,Cadastros!$A$4:$C$103,2,FALSE),""))</f>
        <v/>
      </c>
      <c r="H299" s="23" t="str">
        <f>IF(OR(B299="",G299=""),"",B299+G299/1440)</f>
        <v/>
      </c>
      <c r="I299" s="15" t="str">
        <f>IF(E299="","",IFERROR(VLOOKUP(E299,Cadastros!$A$4:$C$103,3,FALSE),""))</f>
        <v/>
      </c>
      <c r="J299" s="14"/>
      <c r="K299" s="24" t="str">
        <f>IF(OR(A299="",B299="",F299="",H299="",J299="Cancelado",J299="Faltou"),"",IF(COUNTIFS($A$4:$A$303,A299,$F$4:$F$303,F299,$B$4:$B$303,"&lt;"&amp;H299,$H$4:$H$303,"&gt;"&amp;B299,$J$4:$J$303,"&lt;&gt;Cancelado",$J$4:$J$303,"&lt;&gt;Faltou")&gt;1,"Horário ocupado",""))</f>
        <v/>
      </c>
      <c r="L299" s="14"/>
    </row>
    <row r="300" spans="1:12" x14ac:dyDescent="0.25">
      <c r="A300" s="26"/>
      <c r="B300" s="19"/>
      <c r="C300" s="13"/>
      <c r="D300" s="13"/>
      <c r="E300" s="13"/>
      <c r="F300" s="13"/>
      <c r="G300" s="13" t="str">
        <f>IF(E300="","",IFERROR(VLOOKUP(E300,Cadastros!$A$4:$C$103,2,FALSE),""))</f>
        <v/>
      </c>
      <c r="H300" s="19" t="str">
        <f>IF(OR(B300="",G300=""),"",B300+G300/1440)</f>
        <v/>
      </c>
      <c r="I300" s="16" t="str">
        <f>IF(E300="","",IFERROR(VLOOKUP(E300,Cadastros!$A$4:$C$103,3,FALSE),""))</f>
        <v/>
      </c>
      <c r="J300" s="13"/>
      <c r="K300" s="20" t="str">
        <f>IF(OR(A300="",B300="",F300="",H300="",J300="Cancelado",J300="Faltou"),"",IF(COUNTIFS($A$4:$A$303,A300,$F$4:$F$303,F300,$B$4:$B$303,"&lt;"&amp;H300,$H$4:$H$303,"&gt;"&amp;B300,$J$4:$J$303,"&lt;&gt;Cancelado",$J$4:$J$303,"&lt;&gt;Faltou")&gt;1,"Horário ocupado",""))</f>
        <v/>
      </c>
      <c r="L300" s="13"/>
    </row>
    <row r="301" spans="1:12" x14ac:dyDescent="0.25">
      <c r="A301" s="25"/>
      <c r="B301" s="23"/>
      <c r="C301" s="14"/>
      <c r="D301" s="14"/>
      <c r="E301" s="14"/>
      <c r="F301" s="14"/>
      <c r="G301" s="14" t="str">
        <f>IF(E301="","",IFERROR(VLOOKUP(E301,Cadastros!$A$4:$C$103,2,FALSE),""))</f>
        <v/>
      </c>
      <c r="H301" s="23" t="str">
        <f>IF(OR(B301="",G301=""),"",B301+G301/1440)</f>
        <v/>
      </c>
      <c r="I301" s="15" t="str">
        <f>IF(E301="","",IFERROR(VLOOKUP(E301,Cadastros!$A$4:$C$103,3,FALSE),""))</f>
        <v/>
      </c>
      <c r="J301" s="14"/>
      <c r="K301" s="24" t="str">
        <f>IF(OR(A301="",B301="",F301="",H301="",J301="Cancelado",J301="Faltou"),"",IF(COUNTIFS($A$4:$A$303,A301,$F$4:$F$303,F301,$B$4:$B$303,"&lt;"&amp;H301,$H$4:$H$303,"&gt;"&amp;B301,$J$4:$J$303,"&lt;&gt;Cancelado",$J$4:$J$303,"&lt;&gt;Faltou")&gt;1,"Horário ocupado",""))</f>
        <v/>
      </c>
      <c r="L301" s="14"/>
    </row>
    <row r="302" spans="1:12" x14ac:dyDescent="0.25">
      <c r="A302" s="26"/>
      <c r="B302" s="19"/>
      <c r="C302" s="13"/>
      <c r="D302" s="13"/>
      <c r="E302" s="13"/>
      <c r="F302" s="13"/>
      <c r="G302" s="13" t="str">
        <f>IF(E302="","",IFERROR(VLOOKUP(E302,Cadastros!$A$4:$C$103,2,FALSE),""))</f>
        <v/>
      </c>
      <c r="H302" s="19" t="str">
        <f>IF(OR(B302="",G302=""),"",B302+G302/1440)</f>
        <v/>
      </c>
      <c r="I302" s="16" t="str">
        <f>IF(E302="","",IFERROR(VLOOKUP(E302,Cadastros!$A$4:$C$103,3,FALSE),""))</f>
        <v/>
      </c>
      <c r="J302" s="13"/>
      <c r="K302" s="20" t="str">
        <f>IF(OR(A302="",B302="",F302="",H302="",J302="Cancelado",J302="Faltou"),"",IF(COUNTIFS($A$4:$A$303,A302,$F$4:$F$303,F302,$B$4:$B$303,"&lt;"&amp;H302,$H$4:$H$303,"&gt;"&amp;B302,$J$4:$J$303,"&lt;&gt;Cancelado",$J$4:$J$303,"&lt;&gt;Faltou")&gt;1,"Horário ocupado",""))</f>
        <v/>
      </c>
      <c r="L302" s="13"/>
    </row>
    <row r="303" spans="1:12" x14ac:dyDescent="0.25">
      <c r="A303" s="25"/>
      <c r="B303" s="23"/>
      <c r="C303" s="14"/>
      <c r="D303" s="14"/>
      <c r="E303" s="14"/>
      <c r="F303" s="14"/>
      <c r="G303" s="14" t="str">
        <f>IF(E303="","",IFERROR(VLOOKUP(E303,Cadastros!$A$4:$C$103,2,FALSE),""))</f>
        <v/>
      </c>
      <c r="H303" s="23" t="str">
        <f>IF(OR(B303="",G303=""),"",B303+G303/1440)</f>
        <v/>
      </c>
      <c r="I303" s="15" t="str">
        <f>IF(E303="","",IFERROR(VLOOKUP(E303,Cadastros!$A$4:$C$103,3,FALSE),""))</f>
        <v/>
      </c>
      <c r="J303" s="14"/>
      <c r="K303" s="24" t="str">
        <f>IF(OR(A303="",B303="",F303="",H303="",J303="Cancelado",J303="Faltou"),"",IF(COUNTIFS($A$4:$A$303,A303,$F$4:$F$303,F303,$B$4:$B$303,"&lt;"&amp;H303,$H$4:$H$303,"&gt;"&amp;B303,$J$4:$J$303,"&lt;&gt;Cancelado",$J$4:$J$303,"&lt;&gt;Faltou")&gt;1,"Horário ocupado",""))</f>
        <v/>
      </c>
      <c r="L303" s="14"/>
    </row>
  </sheetData>
  <mergeCells count="2">
    <mergeCell ref="A1:L1"/>
    <mergeCell ref="A2:L2"/>
  </mergeCells>
  <dataValidations count="3">
    <dataValidation type="list" allowBlank="1" sqref="E4:E303">
      <formula1>Cadastros!$A$4:$A$103</formula1>
    </dataValidation>
    <dataValidation type="list" allowBlank="1" sqref="F4:F303">
      <formula1>Cadastros!$E$4:$E$33</formula1>
    </dataValidation>
    <dataValidation type="list" allowBlank="1" sqref="J4:J303">
      <formula1>"Marcado,Confirmado,Concluído,Faltou,Cancelado"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B15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8" customWidth="1"/>
  </cols>
  <sheetData>
    <row r="1" spans="1:1" x14ac:dyDescent="0.25">
      <c r="A1" s="27" t="s">
        <v>43</v>
      </c>
    </row>
    <row r="2" spans="1:1" x14ac:dyDescent="0.25">
      <c r="A2" s="6" t="s">
        <v>1</v>
      </c>
    </row>
    <row r="4" spans="1:2" x14ac:dyDescent="0.25">
      <c r="A4" t="s">
        <v>44</v>
      </c>
      <c r="B4" s="28">
        <v>46296</v>
      </c>
    </row>
    <row r="5" spans="1:2" x14ac:dyDescent="0.25">
      <c r="A5" t="s">
        <v>45</v>
      </c>
      <c r="B5" s="28">
        <v>46326</v>
      </c>
    </row>
    <row r="7" spans="1:2" x14ac:dyDescent="0.25">
      <c r="A7" s="29" t="s">
        <v>46</v>
      </c>
      <c r="B7" s="30"/>
    </row>
    <row r="8" spans="1:2" x14ac:dyDescent="0.25">
      <c r="A8" s="13" t="s">
        <v>47</v>
      </c>
      <c r="B8" s="13">
        <f>COUNTIFS(Agenda!$A$4:$A$303,"&gt;="&amp;IF($B$4="",0,$B$4),Agenda!$A$4:$A$303,"&lt;="&amp;IF($B$5="",2958465,$B$5),Agenda!$E$4:$E$303,"&lt;&gt;")</f>
        <v>3</v>
      </c>
    </row>
    <row r="9" spans="1:2" x14ac:dyDescent="0.25">
      <c r="A9" s="13" t="s">
        <v>48</v>
      </c>
      <c r="B9" s="13">
        <f>COUNTIFS(Agenda!$A$4:$A$303,"&gt;="&amp;IF($B$4="",0,$B$4),Agenda!$A$4:$A$303,"&lt;="&amp;IF($B$5="",2958465,$B$5),Agenda!$J$4:$J$303,"Concluído")</f>
        <v>1</v>
      </c>
    </row>
    <row r="10" spans="1:2" x14ac:dyDescent="0.25">
      <c r="A10" s="13" t="s">
        <v>49</v>
      </c>
      <c r="B10" s="13">
        <f>COUNTIFS(Agenda!$A$4:$A$303,"&gt;="&amp;IF($B$4="",0,$B$4),Agenda!$A$4:$A$303,"&lt;="&amp;IF($B$5="",2958465,$B$5),Agenda!$J$4:$J$303,"Faltou")</f>
        <v>1</v>
      </c>
    </row>
    <row r="11" spans="1:2" x14ac:dyDescent="0.25">
      <c r="A11" s="13" t="s">
        <v>50</v>
      </c>
      <c r="B11" s="13">
        <f>COUNTIFS(Agenda!$A$4:$A$303,"&gt;="&amp;IF($B$4="",0,$B$4),Agenda!$A$4:$A$303,"&lt;="&amp;IF($B$5="",2958465,$B$5),Agenda!$J$4:$J$303,"Cancelado")</f>
        <v>0</v>
      </c>
    </row>
    <row r="12" spans="1:2" x14ac:dyDescent="0.25">
      <c r="A12" s="31" t="s">
        <v>51</v>
      </c>
      <c r="B12" s="32">
        <f>IF(B9+B10=0,0,B10/(B9+B10))</f>
        <v>0.5</v>
      </c>
    </row>
    <row r="13" spans="1:2" x14ac:dyDescent="0.25">
      <c r="A13" s="31" t="s">
        <v>52</v>
      </c>
      <c r="B13" s="33">
        <f>SUMIFS(Agenda!$I$4:$I$303,Agenda!$A$4:$A$303,"&gt;="&amp;IF($B$4="",0,$B$4),Agenda!$A$4:$A$303,"&lt;="&amp;IF($B$5="",2958465,$B$5),Agenda!$J$4:$J$303,"Concluído")</f>
        <v>85</v>
      </c>
    </row>
    <row r="15" spans="1:1" x14ac:dyDescent="0.25">
      <c r="A15" s="34" t="s">
        <v>53</v>
      </c>
    </row>
  </sheetData>
  <hyperlinks>
    <hyperlink ref="A15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&amp;L&amp;8Modelo grátis do Salão Up · salaoup.com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Como usar</vt:lpstr>
      <vt:lpstr>Cadastros</vt:lpstr>
      <vt:lpstr>Agenda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Salão Up (salaoup.com)</dc:creator>
  <dc:title>Planilha de agendamento de clientes</dc:title>
  <dc:subject/>
  <dc:description/>
  <cp:keywords/>
  <cp:category/>
  <cp:lastModifiedBy>Unknown</cp:lastModifiedBy>
  <dcterms:created xsi:type="dcterms:W3CDTF">2026-10-05T17:39:12Z</dcterms:created>
  <dcterms:modified xsi:type="dcterms:W3CDTF">2026-10-05T17:39:12Z</dcterms:modified>
</cp:coreProperties>
</file>